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31f376\Documents\Montana Organic Grain project\"/>
    </mc:Choice>
  </mc:AlternateContent>
  <bookViews>
    <workbookView xWindow="0" yWindow="0" windowWidth="24000" windowHeight="9735"/>
  </bookViews>
  <sheets>
    <sheet name="Cashflow" sheetId="2" r:id="rId1"/>
    <sheet name="Spring Wheat with Clover" sheetId="1" r:id="rId2"/>
    <sheet name="Yellow Clover plowdown" sheetId="5" r:id="rId3"/>
    <sheet name="Barley" sheetId="6" r:id="rId4"/>
    <sheet name="Yellow Peas" sheetId="8" r:id="rId5"/>
    <sheet name="Kamut" sheetId="9" r:id="rId6"/>
    <sheet name="Fallow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6" l="1"/>
  <c r="C25" i="1"/>
  <c r="J30" i="2"/>
  <c r="J31" i="2"/>
  <c r="J32" i="2"/>
  <c r="J33" i="2"/>
  <c r="J29" i="2"/>
  <c r="J28" i="2"/>
  <c r="C5" i="5"/>
  <c r="C18" i="5"/>
  <c r="C25" i="5"/>
  <c r="C27" i="5"/>
  <c r="C29" i="5"/>
  <c r="C5" i="8"/>
  <c r="C18" i="8"/>
  <c r="C25" i="8"/>
  <c r="C27" i="8"/>
  <c r="C29" i="8"/>
  <c r="C18" i="9"/>
  <c r="C25" i="9"/>
  <c r="C27" i="9"/>
  <c r="C5" i="9"/>
  <c r="C29" i="9"/>
  <c r="C5" i="11"/>
  <c r="C25" i="11"/>
  <c r="C18" i="11"/>
  <c r="C27" i="11"/>
  <c r="C29" i="11"/>
  <c r="C18" i="1"/>
  <c r="C27" i="1"/>
  <c r="C5" i="1"/>
  <c r="C29" i="1"/>
  <c r="C25" i="6"/>
  <c r="C27" i="6"/>
  <c r="C5" i="6"/>
  <c r="C29" i="6"/>
  <c r="E13" i="2"/>
  <c r="K33" i="2"/>
  <c r="I33" i="2"/>
  <c r="H33" i="2"/>
  <c r="G33" i="2"/>
  <c r="F33" i="2"/>
  <c r="E33" i="2"/>
  <c r="D33" i="2"/>
  <c r="C33" i="2"/>
  <c r="B33" i="2"/>
  <c r="K32" i="2"/>
  <c r="I32" i="2"/>
  <c r="H32" i="2"/>
  <c r="G32" i="2"/>
  <c r="F32" i="2"/>
  <c r="E32" i="2"/>
  <c r="C32" i="2"/>
  <c r="D32" i="2"/>
  <c r="D31" i="2"/>
  <c r="C31" i="2"/>
  <c r="K31" i="2"/>
  <c r="I31" i="2"/>
  <c r="H31" i="2"/>
  <c r="G31" i="2"/>
  <c r="F31" i="2"/>
  <c r="E31" i="2"/>
  <c r="B9" i="2"/>
  <c r="F9" i="2" s="1"/>
  <c r="C9" i="2"/>
  <c r="G9" i="2" s="1"/>
  <c r="B10" i="2"/>
  <c r="F10" i="2" s="1"/>
  <c r="C10" i="2"/>
  <c r="G10" i="2" s="1"/>
  <c r="B11" i="2"/>
  <c r="F11" i="2" s="1"/>
  <c r="C11" i="2"/>
  <c r="G11" i="2" s="1"/>
  <c r="B32" i="2"/>
  <c r="B31" i="2"/>
  <c r="C8" i="2"/>
  <c r="G8" i="2" s="1"/>
  <c r="B8" i="2"/>
  <c r="F8" i="2" s="1"/>
  <c r="C34" i="11"/>
  <c r="C33" i="11"/>
  <c r="C32" i="11"/>
  <c r="C34" i="9"/>
  <c r="C33" i="9"/>
  <c r="C32" i="9"/>
  <c r="C34" i="8"/>
  <c r="C33" i="8"/>
  <c r="C32" i="8"/>
  <c r="B28" i="2"/>
  <c r="B30" i="2"/>
  <c r="B29" i="2"/>
  <c r="C28" i="2"/>
  <c r="C29" i="2"/>
  <c r="C30" i="2"/>
  <c r="D28" i="2"/>
  <c r="D30" i="2"/>
  <c r="D29" i="2"/>
  <c r="E28" i="2"/>
  <c r="E30" i="2"/>
  <c r="E29" i="2"/>
  <c r="F28" i="2"/>
  <c r="F29" i="2"/>
  <c r="F30" i="2"/>
  <c r="G28" i="2"/>
  <c r="G30" i="2"/>
  <c r="G29" i="2"/>
  <c r="H28" i="2"/>
  <c r="H30" i="2"/>
  <c r="H29" i="2"/>
  <c r="I28" i="2"/>
  <c r="I29" i="2"/>
  <c r="I30" i="2"/>
  <c r="K28" i="2"/>
  <c r="K29" i="2"/>
  <c r="K30" i="2"/>
  <c r="C6" i="2"/>
  <c r="C7" i="2"/>
  <c r="G7" i="2" s="1"/>
  <c r="B6" i="2"/>
  <c r="F6" i="2" s="1"/>
  <c r="H6" i="2" s="1"/>
  <c r="B7" i="2"/>
  <c r="F7" i="2" s="1"/>
  <c r="H7" i="2" s="1"/>
  <c r="C34" i="6"/>
  <c r="C33" i="6"/>
  <c r="C32" i="6"/>
  <c r="C33" i="5"/>
  <c r="C33" i="1"/>
  <c r="D7" i="2"/>
  <c r="C34" i="5"/>
  <c r="C32" i="5"/>
  <c r="C32" i="1"/>
  <c r="C34" i="1"/>
  <c r="G6" i="2"/>
  <c r="D6" i="2" l="1"/>
  <c r="D8" i="2"/>
  <c r="I34" i="2"/>
  <c r="E34" i="2"/>
  <c r="H8" i="2"/>
  <c r="D9" i="2"/>
  <c r="H10" i="2"/>
  <c r="B13" i="2"/>
  <c r="G34" i="2"/>
  <c r="B34" i="2"/>
  <c r="J34" i="2"/>
  <c r="C13" i="2"/>
  <c r="H34" i="2"/>
  <c r="D34" i="2"/>
  <c r="C34" i="2"/>
  <c r="K34" i="2"/>
  <c r="F34" i="2"/>
  <c r="H11" i="2"/>
  <c r="H9" i="2"/>
  <c r="H13" i="2" s="1"/>
  <c r="F13" i="2"/>
  <c r="C17" i="2" s="1"/>
  <c r="C19" i="2" s="1"/>
  <c r="G13" i="2"/>
  <c r="G17" i="2" s="1"/>
  <c r="G23" i="2" s="1"/>
  <c r="D11" i="2"/>
  <c r="D10" i="2"/>
  <c r="D13" i="2" s="1"/>
  <c r="C35" i="2" l="1"/>
  <c r="G24" i="2"/>
</calcChain>
</file>

<file path=xl/sharedStrings.xml><?xml version="1.0" encoding="utf-8"?>
<sst xmlns="http://schemas.openxmlformats.org/spreadsheetml/2006/main" count="247" uniqueCount="72">
  <si>
    <t xml:space="preserve">  Market Yield</t>
  </si>
  <si>
    <t>Direct Costs</t>
  </si>
  <si>
    <t>Seed</t>
  </si>
  <si>
    <t>Manure and crop waste materials</t>
  </si>
  <si>
    <t>Crop Insurance</t>
  </si>
  <si>
    <t>Fuel and Lubrication</t>
  </si>
  <si>
    <t>Repairs</t>
  </si>
  <si>
    <t>Miscellaneous</t>
  </si>
  <si>
    <t>Operating Interest</t>
  </si>
  <si>
    <t>Miscellaneous Overhead</t>
  </si>
  <si>
    <t>Machinery Depreciation</t>
  </si>
  <si>
    <t>Machinery Investment</t>
  </si>
  <si>
    <t>Land Charge</t>
  </si>
  <si>
    <t>Crop</t>
  </si>
  <si>
    <t>Total</t>
  </si>
  <si>
    <t>Totals</t>
  </si>
  <si>
    <t>INFLOWS, Total for Farm</t>
  </si>
  <si>
    <t>Other Cash Inflow</t>
  </si>
  <si>
    <t>Land Rent</t>
  </si>
  <si>
    <t>Land Taxes</t>
  </si>
  <si>
    <t>Other Cash Outflow</t>
  </si>
  <si>
    <t>CASHFLOW SUMMARY</t>
  </si>
  <si>
    <t>OUTFLOWS, Total for Farm</t>
  </si>
  <si>
    <t>Fertilizer</t>
  </si>
  <si>
    <t>Crop Insur.</t>
  </si>
  <si>
    <t>Fuel</t>
  </si>
  <si>
    <t>Hauling</t>
  </si>
  <si>
    <t>Misc.</t>
  </si>
  <si>
    <t>Oper.Int.</t>
  </si>
  <si>
    <t xml:space="preserve">  Market Price</t>
  </si>
  <si>
    <t>Organic pesticides</t>
  </si>
  <si>
    <t>(bu):</t>
  </si>
  <si>
    <t>Indirect Costs</t>
  </si>
  <si>
    <t>Total Listed Costs</t>
  </si>
  <si>
    <t>MARKET INCOME</t>
  </si>
  <si>
    <t>DIRECT COSTS</t>
  </si>
  <si>
    <t>SUM OF LISTED DIRECT COSTS</t>
  </si>
  <si>
    <t>INDIRECT (FIXED) COSTS</t>
  </si>
  <si>
    <t>SUM OF INDIRECT COSTS</t>
  </si>
  <si>
    <t>SUM OF ALL LISTED COSTS</t>
  </si>
  <si>
    <t>RETURN TO LABOR &amp; MANAGEMENT</t>
  </si>
  <si>
    <t>LISTED COSTS PER BUDGET UNIT</t>
  </si>
  <si>
    <t>Notes: Miscellaneous Direct Costs could include certification, inspection and grain testing.</t>
  </si>
  <si>
    <t>Miscellaneous Overhead Indirect Costs could include 0.5% of Organic Certified Gross Sales by the MT Dept. of Ag.</t>
  </si>
  <si>
    <t>Fallow</t>
  </si>
  <si>
    <t>&lt;-enter</t>
  </si>
  <si>
    <t>Your Figures (Per Acre)</t>
  </si>
  <si>
    <t>Machinery Principal &amp; Int. Payments</t>
  </si>
  <si>
    <t>Land Principal &amp; Int. Payments</t>
  </si>
  <si>
    <t>Spring Wheat with Clover</t>
  </si>
  <si>
    <t>Yellow Clover with Plowdown</t>
  </si>
  <si>
    <t>Yellow Peas</t>
  </si>
  <si>
    <t>Spring Wheat w/ Clover</t>
  </si>
  <si>
    <t>Yellow Clover with plowdown</t>
  </si>
  <si>
    <t>Kamut</t>
  </si>
  <si>
    <t>Organic Pesticide</t>
  </si>
  <si>
    <t>N Fixer</t>
  </si>
  <si>
    <t>Revenue over Direct Costs</t>
  </si>
  <si>
    <t>Hired help</t>
  </si>
  <si>
    <t>disk down $10/acre and fallow $15/acre</t>
  </si>
  <si>
    <t>Cash</t>
  </si>
  <si>
    <t>Total Direct Cost</t>
  </si>
  <si>
    <t>Market Revenue</t>
  </si>
  <si>
    <t>Organic Crop</t>
  </si>
  <si>
    <t>Enter Acres</t>
  </si>
  <si>
    <t>Revenue x Acres</t>
  </si>
  <si>
    <t>Direct Costs x Acres</t>
  </si>
  <si>
    <t>Total Revenue over Direct Costs</t>
  </si>
  <si>
    <t>Hired Help</t>
  </si>
  <si>
    <t>Barley</t>
  </si>
  <si>
    <t>Organic Crop Budgeting Tool</t>
  </si>
  <si>
    <t>Enter values in the green-colored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</si>
</sst>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0" fillId="0" borderId="0" xfId="0" applyNumberFormat="1" applyBorder="1"/>
    <xf numFmtId="3" fontId="0" fillId="0" borderId="0" xfId="0" quotePrefix="1" applyNumberFormat="1" applyBorder="1"/>
    <xf numFmtId="3" fontId="0" fillId="0" borderId="2" xfId="0" applyNumberFormat="1" applyBorder="1"/>
    <xf numFmtId="0" fontId="0" fillId="0" borderId="0" xfId="0" applyBorder="1"/>
    <xf numFmtId="164" fontId="0" fillId="0" borderId="0" xfId="0" applyNumberFormat="1"/>
    <xf numFmtId="0" fontId="2" fillId="0" borderId="0" xfId="0" applyFont="1" applyBorder="1"/>
    <xf numFmtId="0" fontId="0" fillId="0" borderId="2" xfId="0" applyBorder="1"/>
    <xf numFmtId="0" fontId="0" fillId="0" borderId="1" xfId="0" applyBorder="1"/>
    <xf numFmtId="0" fontId="0" fillId="0" borderId="5" xfId="0" applyBorder="1"/>
    <xf numFmtId="4" fontId="0" fillId="0" borderId="5" xfId="0" applyNumberFormat="1" applyBorder="1"/>
    <xf numFmtId="2" fontId="0" fillId="0" borderId="0" xfId="0" applyNumberFormat="1" applyBorder="1"/>
    <xf numFmtId="2" fontId="0" fillId="0" borderId="1" xfId="0" applyNumberFormat="1" applyBorder="1"/>
    <xf numFmtId="2" fontId="0" fillId="0" borderId="6" xfId="0" applyNumberFormat="1" applyBorder="1"/>
    <xf numFmtId="0" fontId="1" fillId="0" borderId="0" xfId="0" applyFont="1" applyBorder="1"/>
    <xf numFmtId="0" fontId="0" fillId="0" borderId="0" xfId="0" applyFont="1"/>
    <xf numFmtId="0" fontId="5" fillId="0" borderId="0" xfId="0" applyFont="1" applyBorder="1" applyAlignment="1">
      <alignment horizontal="left"/>
    </xf>
    <xf numFmtId="4" fontId="0" fillId="0" borderId="0" xfId="0" applyNumberFormat="1" applyFont="1" applyBorder="1"/>
    <xf numFmtId="4" fontId="0" fillId="0" borderId="0" xfId="0" applyNumberFormat="1" applyBorder="1"/>
    <xf numFmtId="3" fontId="4" fillId="0" borderId="2" xfId="0" applyNumberFormat="1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4" fontId="4" fillId="0" borderId="2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0" fontId="0" fillId="0" borderId="0" xfId="0" applyAlignment="1">
      <alignment wrapText="1"/>
    </xf>
    <xf numFmtId="4" fontId="5" fillId="0" borderId="1" xfId="0" applyNumberFormat="1" applyFont="1" applyBorder="1" applyProtection="1"/>
    <xf numFmtId="4" fontId="4" fillId="0" borderId="3" xfId="0" applyNumberFormat="1" applyFont="1" applyBorder="1" applyProtection="1">
      <protection locked="0"/>
    </xf>
    <xf numFmtId="0" fontId="0" fillId="0" borderId="2" xfId="0" applyBorder="1" applyAlignment="1"/>
    <xf numFmtId="0" fontId="6" fillId="0" borderId="0" xfId="0" applyFont="1" applyAlignment="1">
      <alignment horizontal="center"/>
    </xf>
    <xf numFmtId="0" fontId="0" fillId="0" borderId="9" xfId="0" applyBorder="1"/>
    <xf numFmtId="0" fontId="0" fillId="0" borderId="8" xfId="0" applyBorder="1"/>
    <xf numFmtId="3" fontId="0" fillId="0" borderId="11" xfId="0" applyNumberFormat="1" applyBorder="1"/>
    <xf numFmtId="3" fontId="0" fillId="0" borderId="12" xfId="0" applyNumberFormat="1" applyBorder="1"/>
    <xf numFmtId="0" fontId="1" fillId="3" borderId="13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15" xfId="0" applyBorder="1"/>
    <xf numFmtId="3" fontId="0" fillId="0" borderId="16" xfId="0" applyNumberFormat="1" applyBorder="1"/>
    <xf numFmtId="3" fontId="4" fillId="0" borderId="16" xfId="0" applyNumberFormat="1" applyFont="1" applyBorder="1" applyProtection="1">
      <protection locked="0"/>
    </xf>
    <xf numFmtId="3" fontId="0" fillId="0" borderId="17" xfId="0" applyNumberFormat="1" applyBorder="1"/>
    <xf numFmtId="0" fontId="0" fillId="0" borderId="18" xfId="0" applyBorder="1"/>
    <xf numFmtId="3" fontId="0" fillId="0" borderId="19" xfId="0" applyNumberFormat="1" applyBorder="1"/>
    <xf numFmtId="3" fontId="4" fillId="0" borderId="19" xfId="0" applyNumberFormat="1" applyFont="1" applyBorder="1" applyProtection="1">
      <protection locked="0"/>
    </xf>
    <xf numFmtId="3" fontId="0" fillId="0" borderId="20" xfId="0" applyNumberFormat="1" applyBorder="1"/>
    <xf numFmtId="3" fontId="0" fillId="0" borderId="19" xfId="0" applyNumberFormat="1" applyBorder="1" applyAlignment="1"/>
    <xf numFmtId="0" fontId="2" fillId="0" borderId="21" xfId="0" applyFont="1" applyBorder="1"/>
    <xf numFmtId="3" fontId="0" fillId="0" borderId="22" xfId="0" applyNumberFormat="1" applyBorder="1"/>
    <xf numFmtId="3" fontId="0" fillId="0" borderId="23" xfId="0" applyNumberFormat="1" applyBorder="1"/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4" xfId="0" applyBorder="1"/>
    <xf numFmtId="3" fontId="5" fillId="0" borderId="2" xfId="0" applyNumberFormat="1" applyFont="1" applyBorder="1"/>
    <xf numFmtId="0" fontId="0" fillId="0" borderId="30" xfId="0" applyBorder="1" applyAlignment="1"/>
    <xf numFmtId="0" fontId="0" fillId="0" borderId="31" xfId="0" applyBorder="1" applyAlignment="1"/>
    <xf numFmtId="0" fontId="0" fillId="0" borderId="7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  <xf numFmtId="3" fontId="0" fillId="0" borderId="35" xfId="0" applyNumberFormat="1" applyBorder="1"/>
    <xf numFmtId="3" fontId="4" fillId="0" borderId="36" xfId="0" applyNumberFormat="1" applyFont="1" applyBorder="1" applyProtection="1">
      <protection locked="0"/>
    </xf>
    <xf numFmtId="3" fontId="4" fillId="0" borderId="37" xfId="0" applyNumberFormat="1" applyFont="1" applyBorder="1" applyProtection="1">
      <protection locked="0"/>
    </xf>
    <xf numFmtId="3" fontId="5" fillId="0" borderId="36" xfId="0" applyNumberFormat="1" applyFont="1" applyBorder="1"/>
    <xf numFmtId="0" fontId="0" fillId="0" borderId="38" xfId="0" applyBorder="1"/>
    <xf numFmtId="0" fontId="0" fillId="0" borderId="39" xfId="0" applyBorder="1"/>
    <xf numFmtId="0" fontId="0" fillId="0" borderId="11" xfId="0" applyBorder="1"/>
    <xf numFmtId="3" fontId="0" fillId="2" borderId="40" xfId="0" applyNumberFormat="1" applyFill="1" applyBorder="1"/>
    <xf numFmtId="0" fontId="0" fillId="0" borderId="41" xfId="0" applyBorder="1"/>
    <xf numFmtId="0" fontId="0" fillId="0" borderId="34" xfId="0" applyBorder="1"/>
    <xf numFmtId="3" fontId="0" fillId="2" borderId="42" xfId="0" applyNumberFormat="1" applyFill="1" applyBorder="1"/>
    <xf numFmtId="3" fontId="0" fillId="0" borderId="11" xfId="0" applyNumberFormat="1" applyFill="1" applyBorder="1"/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" fillId="0" borderId="10" xfId="0" applyFont="1" applyBorder="1"/>
    <xf numFmtId="0" fontId="0" fillId="0" borderId="32" xfId="0" applyBorder="1" applyAlignment="1">
      <alignment horizontal="center"/>
    </xf>
    <xf numFmtId="0" fontId="0" fillId="0" borderId="44" xfId="0" applyBorder="1" applyAlignment="1">
      <alignment horizontal="center"/>
    </xf>
    <xf numFmtId="3" fontId="0" fillId="0" borderId="45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0" fontId="0" fillId="0" borderId="43" xfId="0" applyBorder="1" applyAlignment="1">
      <alignment horizontal="center"/>
    </xf>
    <xf numFmtId="3" fontId="0" fillId="0" borderId="48" xfId="0" applyNumberFormat="1" applyBorder="1"/>
    <xf numFmtId="3" fontId="0" fillId="0" borderId="49" xfId="0" applyNumberFormat="1" applyBorder="1"/>
    <xf numFmtId="3" fontId="0" fillId="0" borderId="50" xfId="0" applyNumberFormat="1" applyBorder="1"/>
    <xf numFmtId="0" fontId="3" fillId="0" borderId="43" xfId="0" applyFont="1" applyBorder="1" applyAlignment="1">
      <alignment horizontal="center"/>
    </xf>
    <xf numFmtId="3" fontId="0" fillId="0" borderId="50" xfId="0" quotePrefix="1" applyNumberFormat="1" applyBorder="1"/>
    <xf numFmtId="0" fontId="0" fillId="0" borderId="51" xfId="0" applyFill="1" applyBorder="1" applyAlignment="1">
      <alignment horizontal="center"/>
    </xf>
    <xf numFmtId="0" fontId="0" fillId="0" borderId="52" xfId="0" applyBorder="1" applyAlignment="1">
      <alignment horizontal="center"/>
    </xf>
    <xf numFmtId="3" fontId="0" fillId="0" borderId="53" xfId="0" applyNumberFormat="1" applyBorder="1"/>
    <xf numFmtId="3" fontId="0" fillId="0" borderId="54" xfId="0" applyNumberFormat="1" applyBorder="1"/>
    <xf numFmtId="3" fontId="0" fillId="0" borderId="55" xfId="0" applyNumberFormat="1" applyBorder="1"/>
    <xf numFmtId="3" fontId="0" fillId="0" borderId="55" xfId="0" quotePrefix="1" applyNumberFormat="1" applyBorder="1"/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K9" sqref="K9"/>
    </sheetView>
  </sheetViews>
  <sheetFormatPr defaultColWidth="14.140625" defaultRowHeight="15" x14ac:dyDescent="0.25"/>
  <cols>
    <col min="1" max="1" width="28" bestFit="1" customWidth="1"/>
    <col min="2" max="2" width="8.85546875" bestFit="1" customWidth="1"/>
    <col min="3" max="3" width="15.85546875" bestFit="1" customWidth="1"/>
    <col min="4" max="4" width="11.42578125" bestFit="1" customWidth="1"/>
    <col min="5" max="5" width="10.5703125" bestFit="1" customWidth="1"/>
    <col min="6" max="6" width="17.28515625" customWidth="1"/>
    <col min="7" max="7" width="18.42578125" bestFit="1" customWidth="1"/>
    <col min="8" max="8" width="16.28515625" customWidth="1"/>
    <col min="9" max="9" width="6.5703125" bestFit="1" customWidth="1"/>
    <col min="10" max="10" width="10.42578125" bestFit="1" customWidth="1"/>
    <col min="11" max="11" width="9" bestFit="1" customWidth="1"/>
  </cols>
  <sheetData>
    <row r="1" spans="1:8" x14ac:dyDescent="0.25">
      <c r="A1" s="96" t="s">
        <v>70</v>
      </c>
      <c r="B1" s="96"/>
      <c r="C1" s="96"/>
      <c r="D1" s="96"/>
      <c r="E1" s="96"/>
      <c r="F1" s="96"/>
      <c r="G1" s="96"/>
      <c r="H1" s="96"/>
    </row>
    <row r="2" spans="1:8" x14ac:dyDescent="0.25">
      <c r="A2" s="97"/>
      <c r="B2" s="97"/>
      <c r="C2" s="97"/>
      <c r="D2" s="97"/>
      <c r="E2" s="97"/>
      <c r="F2" s="97"/>
      <c r="G2" s="97"/>
      <c r="H2" s="97"/>
    </row>
    <row r="3" spans="1:8" ht="19.5" thickBot="1" x14ac:dyDescent="0.3">
      <c r="A3" s="100" t="s">
        <v>71</v>
      </c>
      <c r="B3" s="99"/>
      <c r="C3" s="98"/>
      <c r="D3" s="98"/>
      <c r="E3" s="98"/>
      <c r="F3" s="98"/>
      <c r="G3" s="98"/>
      <c r="H3" s="98"/>
    </row>
    <row r="4" spans="1:8" x14ac:dyDescent="0.25">
      <c r="A4" s="35" t="s">
        <v>63</v>
      </c>
      <c r="B4" s="35" t="s">
        <v>62</v>
      </c>
      <c r="C4" s="35" t="s">
        <v>1</v>
      </c>
      <c r="D4" s="35" t="s">
        <v>57</v>
      </c>
      <c r="E4" s="35" t="s">
        <v>64</v>
      </c>
      <c r="F4" s="35" t="s">
        <v>65</v>
      </c>
      <c r="G4" s="35" t="s">
        <v>66</v>
      </c>
      <c r="H4" s="35" t="s">
        <v>67</v>
      </c>
    </row>
    <row r="5" spans="1:8" x14ac:dyDescent="0.25">
      <c r="A5" s="36"/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49</v>
      </c>
      <c r="B6" s="38">
        <f>'Spring Wheat with Clover'!C5</f>
        <v>480</v>
      </c>
      <c r="C6" s="38">
        <f>'Spring Wheat with Clover'!C18</f>
        <v>117.15</v>
      </c>
      <c r="D6" s="38">
        <f>B6-C6</f>
        <v>362.85</v>
      </c>
      <c r="E6" s="39">
        <v>100</v>
      </c>
      <c r="F6" s="38">
        <f>B6*E6</f>
        <v>48000</v>
      </c>
      <c r="G6" s="38">
        <f>C6*E6</f>
        <v>11715</v>
      </c>
      <c r="H6" s="40">
        <f t="shared" ref="H6:H11" si="0">F6-G6</f>
        <v>36285</v>
      </c>
    </row>
    <row r="7" spans="1:8" x14ac:dyDescent="0.25">
      <c r="A7" s="41" t="s">
        <v>50</v>
      </c>
      <c r="B7" s="42">
        <f>'Yellow Clover plowdown'!C5</f>
        <v>0</v>
      </c>
      <c r="C7" s="42">
        <f>'Yellow Clover plowdown'!C18</f>
        <v>95</v>
      </c>
      <c r="D7" s="42">
        <f>B7-C7</f>
        <v>-95</v>
      </c>
      <c r="E7" s="43">
        <v>200</v>
      </c>
      <c r="F7" s="42">
        <f>B7*E7</f>
        <v>0</v>
      </c>
      <c r="G7" s="42">
        <f t="shared" ref="G7:G11" si="1">C7*E7</f>
        <v>19000</v>
      </c>
      <c r="H7" s="44">
        <f t="shared" si="0"/>
        <v>-19000</v>
      </c>
    </row>
    <row r="8" spans="1:8" x14ac:dyDescent="0.25">
      <c r="A8" s="41" t="s">
        <v>69</v>
      </c>
      <c r="B8" s="42">
        <f>Barley!C5</f>
        <v>232</v>
      </c>
      <c r="C8" s="42">
        <f>Barley!C18</f>
        <v>121</v>
      </c>
      <c r="D8" s="42">
        <f>B8-C8</f>
        <v>111</v>
      </c>
      <c r="E8" s="43">
        <v>500</v>
      </c>
      <c r="F8" s="42">
        <f t="shared" ref="F8:F11" si="2">B8*E8</f>
        <v>116000</v>
      </c>
      <c r="G8" s="42">
        <f t="shared" si="1"/>
        <v>60500</v>
      </c>
      <c r="H8" s="44">
        <f t="shared" si="0"/>
        <v>55500</v>
      </c>
    </row>
    <row r="9" spans="1:8" x14ac:dyDescent="0.25">
      <c r="A9" s="41" t="s">
        <v>51</v>
      </c>
      <c r="B9" s="42">
        <f>'Yellow Peas'!C5</f>
        <v>272</v>
      </c>
      <c r="C9" s="42">
        <f>'Yellow Peas'!C18</f>
        <v>77</v>
      </c>
      <c r="D9" s="42">
        <f t="shared" ref="D9:D11" si="3">B9-C9</f>
        <v>195</v>
      </c>
      <c r="E9" s="43">
        <v>0</v>
      </c>
      <c r="F9" s="42">
        <f t="shared" si="2"/>
        <v>0</v>
      </c>
      <c r="G9" s="42">
        <f t="shared" si="1"/>
        <v>0</v>
      </c>
      <c r="H9" s="44">
        <f t="shared" si="0"/>
        <v>0</v>
      </c>
    </row>
    <row r="10" spans="1:8" x14ac:dyDescent="0.25">
      <c r="A10" s="41" t="s">
        <v>54</v>
      </c>
      <c r="B10" s="42">
        <f>Kamut!C5</f>
        <v>340</v>
      </c>
      <c r="C10" s="42">
        <f>Kamut!C18</f>
        <v>127</v>
      </c>
      <c r="D10" s="42">
        <f t="shared" si="3"/>
        <v>213</v>
      </c>
      <c r="E10" s="43">
        <v>0</v>
      </c>
      <c r="F10" s="42">
        <f t="shared" si="2"/>
        <v>0</v>
      </c>
      <c r="G10" s="42">
        <f t="shared" si="1"/>
        <v>0</v>
      </c>
      <c r="H10" s="44">
        <f t="shared" si="0"/>
        <v>0</v>
      </c>
    </row>
    <row r="11" spans="1:8" x14ac:dyDescent="0.25">
      <c r="A11" s="41" t="s">
        <v>44</v>
      </c>
      <c r="B11" s="45">
        <f>Fallow!C5</f>
        <v>0</v>
      </c>
      <c r="C11" s="45">
        <f>Fallow!C18</f>
        <v>65</v>
      </c>
      <c r="D11" s="42">
        <f t="shared" si="3"/>
        <v>-65</v>
      </c>
      <c r="E11" s="43">
        <v>0</v>
      </c>
      <c r="F11" s="42">
        <f t="shared" si="2"/>
        <v>0</v>
      </c>
      <c r="G11" s="42">
        <f t="shared" si="1"/>
        <v>0</v>
      </c>
      <c r="H11" s="44">
        <f t="shared" si="0"/>
        <v>0</v>
      </c>
    </row>
    <row r="12" spans="1:8" x14ac:dyDescent="0.25">
      <c r="A12" s="41"/>
      <c r="B12" s="42"/>
      <c r="C12" s="42"/>
      <c r="D12" s="42"/>
      <c r="E12" s="42"/>
      <c r="F12" s="42"/>
      <c r="G12" s="42"/>
      <c r="H12" s="44"/>
    </row>
    <row r="13" spans="1:8" ht="15.75" thickBot="1" x14ac:dyDescent="0.3">
      <c r="A13" s="46" t="s">
        <v>15</v>
      </c>
      <c r="B13" s="47">
        <f t="shared" ref="B13:H13" si="4">SUM(B6:B11)</f>
        <v>1324</v>
      </c>
      <c r="C13" s="47">
        <f t="shared" si="4"/>
        <v>602.15</v>
      </c>
      <c r="D13" s="47">
        <f t="shared" si="4"/>
        <v>721.85</v>
      </c>
      <c r="E13" s="47">
        <f t="shared" si="4"/>
        <v>800</v>
      </c>
      <c r="F13" s="47">
        <f t="shared" si="4"/>
        <v>164000</v>
      </c>
      <c r="G13" s="47">
        <f t="shared" si="4"/>
        <v>91215</v>
      </c>
      <c r="H13" s="48">
        <f t="shared" si="4"/>
        <v>72785</v>
      </c>
    </row>
    <row r="14" spans="1:8" ht="15.75" thickBot="1" x14ac:dyDescent="0.3"/>
    <row r="15" spans="1:8" ht="15.75" thickBot="1" x14ac:dyDescent="0.3">
      <c r="A15" s="49" t="s">
        <v>21</v>
      </c>
      <c r="B15" s="50"/>
      <c r="C15" s="50"/>
      <c r="D15" s="50"/>
      <c r="E15" s="50"/>
      <c r="F15" s="50"/>
      <c r="G15" s="51"/>
    </row>
    <row r="16" spans="1:8" x14ac:dyDescent="0.25">
      <c r="A16" s="60" t="s">
        <v>16</v>
      </c>
      <c r="B16" s="53"/>
      <c r="C16" s="53"/>
      <c r="D16" s="54"/>
      <c r="E16" s="52" t="s">
        <v>22</v>
      </c>
      <c r="F16" s="52"/>
      <c r="G16" s="61"/>
    </row>
    <row r="17" spans="1:12" x14ac:dyDescent="0.25">
      <c r="A17" s="62" t="s">
        <v>62</v>
      </c>
      <c r="B17" s="29"/>
      <c r="C17" s="6">
        <f>F13</f>
        <v>164000</v>
      </c>
      <c r="D17" s="55"/>
      <c r="E17" s="29" t="s">
        <v>1</v>
      </c>
      <c r="F17" s="29"/>
      <c r="G17" s="63">
        <f>G13</f>
        <v>91215</v>
      </c>
    </row>
    <row r="18" spans="1:12" x14ac:dyDescent="0.25">
      <c r="A18" s="62" t="s">
        <v>17</v>
      </c>
      <c r="B18" s="29"/>
      <c r="C18" s="22">
        <v>0</v>
      </c>
      <c r="D18" s="10" t="s">
        <v>45</v>
      </c>
      <c r="E18" s="57" t="s">
        <v>47</v>
      </c>
      <c r="F18" s="57"/>
      <c r="G18" s="64">
        <v>12000</v>
      </c>
      <c r="H18" t="s">
        <v>45</v>
      </c>
    </row>
    <row r="19" spans="1:12" x14ac:dyDescent="0.25">
      <c r="A19" s="62" t="s">
        <v>14</v>
      </c>
      <c r="B19" s="29"/>
      <c r="C19" s="56">
        <f>SUM(C17:C18)</f>
        <v>164000</v>
      </c>
      <c r="D19" s="10"/>
      <c r="E19" s="58" t="s">
        <v>18</v>
      </c>
      <c r="F19" s="58"/>
      <c r="G19" s="65">
        <v>24000</v>
      </c>
    </row>
    <row r="20" spans="1:12" x14ac:dyDescent="0.25">
      <c r="A20" s="31"/>
      <c r="B20" s="7"/>
      <c r="C20" s="7"/>
      <c r="D20" s="7"/>
      <c r="E20" s="58" t="s">
        <v>48</v>
      </c>
      <c r="F20" s="58"/>
      <c r="G20" s="65">
        <v>100</v>
      </c>
    </row>
    <row r="21" spans="1:12" x14ac:dyDescent="0.25">
      <c r="A21" s="31"/>
      <c r="B21" s="7"/>
      <c r="C21" s="7"/>
      <c r="D21" s="7"/>
      <c r="E21" s="58" t="s">
        <v>19</v>
      </c>
      <c r="F21" s="58"/>
      <c r="G21" s="65">
        <v>2100</v>
      </c>
      <c r="I21" s="3"/>
    </row>
    <row r="22" spans="1:12" x14ac:dyDescent="0.25">
      <c r="A22" s="31"/>
      <c r="B22" s="7"/>
      <c r="C22" s="7"/>
      <c r="D22" s="7"/>
      <c r="E22" s="58" t="s">
        <v>20</v>
      </c>
      <c r="F22" s="58"/>
      <c r="G22" s="65">
        <v>2000</v>
      </c>
    </row>
    <row r="23" spans="1:12" x14ac:dyDescent="0.25">
      <c r="A23" s="31"/>
      <c r="B23" s="7"/>
      <c r="C23" s="7"/>
      <c r="D23" s="7"/>
      <c r="E23" s="59" t="s">
        <v>14</v>
      </c>
      <c r="F23" s="59"/>
      <c r="G23" s="66">
        <f>SUM(G17:G22)</f>
        <v>131415</v>
      </c>
    </row>
    <row r="24" spans="1:12" ht="15.75" thickBot="1" x14ac:dyDescent="0.3">
      <c r="A24" s="67" t="s">
        <v>60</v>
      </c>
      <c r="B24" s="68"/>
      <c r="C24" s="68"/>
      <c r="D24" s="68"/>
      <c r="E24" s="69"/>
      <c r="F24" s="69"/>
      <c r="G24" s="70">
        <f>C19-G23</f>
        <v>32585</v>
      </c>
    </row>
    <row r="25" spans="1:12" ht="15.75" thickBot="1" x14ac:dyDescent="0.3">
      <c r="A25" s="26"/>
      <c r="B25" s="26"/>
      <c r="C25" s="26"/>
      <c r="D25" s="26"/>
      <c r="E25" s="26"/>
      <c r="F25" s="26"/>
      <c r="G25" s="26"/>
    </row>
    <row r="26" spans="1:12" ht="15.75" thickBot="1" x14ac:dyDescent="0.3">
      <c r="A26" s="75" t="s">
        <v>1</v>
      </c>
      <c r="B26" s="76"/>
      <c r="C26" s="76"/>
      <c r="D26" s="76"/>
      <c r="E26" s="76"/>
      <c r="F26" s="76"/>
      <c r="G26" s="76"/>
      <c r="H26" s="76"/>
      <c r="I26" s="76"/>
      <c r="J26" s="76"/>
      <c r="K26" s="77"/>
      <c r="L26" s="2"/>
    </row>
    <row r="27" spans="1:12" x14ac:dyDescent="0.25">
      <c r="A27" s="79" t="s">
        <v>13</v>
      </c>
      <c r="B27" s="84" t="s">
        <v>2</v>
      </c>
      <c r="C27" s="88" t="s">
        <v>55</v>
      </c>
      <c r="D27" s="88" t="s">
        <v>23</v>
      </c>
      <c r="E27" s="80" t="s">
        <v>24</v>
      </c>
      <c r="F27" s="84" t="s">
        <v>25</v>
      </c>
      <c r="G27" s="84" t="s">
        <v>6</v>
      </c>
      <c r="H27" s="90" t="s">
        <v>26</v>
      </c>
      <c r="I27" s="84" t="s">
        <v>27</v>
      </c>
      <c r="J27" s="84" t="s">
        <v>68</v>
      </c>
      <c r="K27" s="91" t="s">
        <v>28</v>
      </c>
      <c r="L27" s="7"/>
    </row>
    <row r="28" spans="1:12" x14ac:dyDescent="0.25">
      <c r="A28" s="71" t="s">
        <v>49</v>
      </c>
      <c r="B28" s="85">
        <f>E6*'Spring Wheat with Clover'!C8</f>
        <v>1200</v>
      </c>
      <c r="C28" s="85">
        <f>E6*'Spring Wheat with Clover'!C9</f>
        <v>2315</v>
      </c>
      <c r="D28" s="85">
        <f>E6*'Spring Wheat with Clover'!C10</f>
        <v>0</v>
      </c>
      <c r="E28" s="81">
        <f>E6*'Spring Wheat with Clover'!C11</f>
        <v>1200</v>
      </c>
      <c r="F28" s="85">
        <f>E6*'Spring Wheat with Clover'!C12</f>
        <v>500</v>
      </c>
      <c r="G28" s="85">
        <f>E6*'Spring Wheat with Clover'!C13</f>
        <v>1000</v>
      </c>
      <c r="H28" s="85">
        <f>E6*'Spring Wheat with Clover'!C14</f>
        <v>800</v>
      </c>
      <c r="I28" s="85">
        <f>E6*'Spring Wheat with Clover'!C15</f>
        <v>200</v>
      </c>
      <c r="J28" s="85">
        <f>E6*'Spring Wheat with Clover'!C16</f>
        <v>1000</v>
      </c>
      <c r="K28" s="92">
        <f>E6*'Spring Wheat with Clover'!C17</f>
        <v>3500</v>
      </c>
      <c r="L28" s="4"/>
    </row>
    <row r="29" spans="1:12" x14ac:dyDescent="0.25">
      <c r="A29" s="72" t="s">
        <v>50</v>
      </c>
      <c r="B29" s="86">
        <f>E7*'Yellow Clover plowdown'!C8</f>
        <v>0</v>
      </c>
      <c r="C29" s="86">
        <f>E7*'Yellow Clover plowdown'!C9</f>
        <v>0</v>
      </c>
      <c r="D29" s="86">
        <f>E7*'Yellow Clover plowdown'!C10</f>
        <v>5000</v>
      </c>
      <c r="E29" s="82">
        <f>E7*'Yellow Clover plowdown'!C11</f>
        <v>0</v>
      </c>
      <c r="F29" s="85">
        <f>E7*'Yellow Clover plowdown'!C12</f>
        <v>1000</v>
      </c>
      <c r="G29" s="86">
        <f>E7*'Yellow Clover plowdown'!C13</f>
        <v>2000</v>
      </c>
      <c r="H29" s="86">
        <f>E7*'Yellow Clover plowdown'!C14</f>
        <v>1600</v>
      </c>
      <c r="I29" s="86">
        <f>E7*'Yellow Clover plowdown'!C15</f>
        <v>7400</v>
      </c>
      <c r="J29" s="85">
        <f>E7*'Yellow Clover plowdown'!C16</f>
        <v>2000</v>
      </c>
      <c r="K29" s="93">
        <f>E7*'Yellow Clover plowdown'!C17</f>
        <v>0</v>
      </c>
      <c r="L29" s="4"/>
    </row>
    <row r="30" spans="1:12" x14ac:dyDescent="0.25">
      <c r="A30" s="72" t="s">
        <v>69</v>
      </c>
      <c r="B30" s="86">
        <f>E8*Barley!C8</f>
        <v>9000</v>
      </c>
      <c r="C30" s="86">
        <f>E8*Barley!C9</f>
        <v>0</v>
      </c>
      <c r="D30" s="85">
        <f>E8*Barley!C10</f>
        <v>7500</v>
      </c>
      <c r="E30" s="81">
        <f>E8*Barley!C11</f>
        <v>9000</v>
      </c>
      <c r="F30" s="85">
        <f>E8*Barley!C12</f>
        <v>2500</v>
      </c>
      <c r="G30" s="85">
        <f>E8*Barley!C13</f>
        <v>5000</v>
      </c>
      <c r="H30" s="85">
        <f>E8*Barley!C14</f>
        <v>4000</v>
      </c>
      <c r="I30" s="86">
        <f>E8*Barley!C15</f>
        <v>1000</v>
      </c>
      <c r="J30" s="85">
        <f>E8*Barley!C16</f>
        <v>5000</v>
      </c>
      <c r="K30" s="93">
        <f>E8*Barley!C17</f>
        <v>17500</v>
      </c>
      <c r="L30" s="4"/>
    </row>
    <row r="31" spans="1:12" x14ac:dyDescent="0.25">
      <c r="A31" s="32" t="s">
        <v>51</v>
      </c>
      <c r="B31" s="86">
        <f>E9*'Yellow Peas'!C8</f>
        <v>0</v>
      </c>
      <c r="C31" s="87">
        <f>E9*'Yellow Peas'!C9</f>
        <v>0</v>
      </c>
      <c r="D31" s="86">
        <f>E9*'Yellow Peas'!C10</f>
        <v>0</v>
      </c>
      <c r="E31" s="82">
        <f>E9*'Yellow Peas'!C11</f>
        <v>0</v>
      </c>
      <c r="F31" s="86">
        <f>E9*'Yellow Peas'!C12</f>
        <v>0</v>
      </c>
      <c r="G31" s="86">
        <f>E9*'Yellow Peas'!C13</f>
        <v>0</v>
      </c>
      <c r="H31" s="86">
        <f>E9*'Yellow Peas'!C14</f>
        <v>0</v>
      </c>
      <c r="I31" s="87">
        <f>E9*'Yellow Peas'!C15</f>
        <v>0</v>
      </c>
      <c r="J31" s="85">
        <f>E9*'Yellow Clover plowdown'!C16</f>
        <v>0</v>
      </c>
      <c r="K31" s="94">
        <f>E9*'Yellow Peas'!C17</f>
        <v>0</v>
      </c>
      <c r="L31" s="4"/>
    </row>
    <row r="32" spans="1:12" x14ac:dyDescent="0.25">
      <c r="A32" s="32" t="s">
        <v>54</v>
      </c>
      <c r="B32" s="86">
        <f>E10*Kamut!C8</f>
        <v>0</v>
      </c>
      <c r="C32" s="87">
        <f>E10*Kamut!C9</f>
        <v>0</v>
      </c>
      <c r="D32" s="87">
        <f>E10*Kamut!C10</f>
        <v>0</v>
      </c>
      <c r="E32" s="83">
        <f>E10*Kamut!C11</f>
        <v>0</v>
      </c>
      <c r="F32" s="87">
        <f>E10*Kamut!C12</f>
        <v>0</v>
      </c>
      <c r="G32" s="87">
        <f>E10*Kamut!C13</f>
        <v>0</v>
      </c>
      <c r="H32" s="87">
        <f>E10*Kamut!C14</f>
        <v>0</v>
      </c>
      <c r="I32" s="87">
        <f>E10*Kamut!C15</f>
        <v>0</v>
      </c>
      <c r="J32" s="85">
        <f>E10*Kamut!C16</f>
        <v>0</v>
      </c>
      <c r="K32" s="94">
        <f>E10*Kamut!C17</f>
        <v>0</v>
      </c>
      <c r="L32" s="4"/>
    </row>
    <row r="33" spans="1:12" x14ac:dyDescent="0.25">
      <c r="A33" s="32" t="s">
        <v>44</v>
      </c>
      <c r="B33" s="86">
        <f>E11*Fallow!C8</f>
        <v>0</v>
      </c>
      <c r="C33" s="87">
        <f>E11*Fallow!C9</f>
        <v>0</v>
      </c>
      <c r="D33" s="87">
        <f>E11*Fallow!C10</f>
        <v>0</v>
      </c>
      <c r="E33" s="83">
        <f>E11*Fallow!C11</f>
        <v>0</v>
      </c>
      <c r="F33" s="86">
        <f>E11*Fallow!C12</f>
        <v>0</v>
      </c>
      <c r="G33" s="89">
        <f>E11*Fallow!C13</f>
        <v>0</v>
      </c>
      <c r="H33" s="89">
        <f>E11*Fallow!C14</f>
        <v>0</v>
      </c>
      <c r="I33" s="89">
        <f>E11*Fallow!C15</f>
        <v>0</v>
      </c>
      <c r="J33" s="85">
        <f>E11*Fallow!C16</f>
        <v>0</v>
      </c>
      <c r="K33" s="95">
        <f>E11*Fallow!C17</f>
        <v>0</v>
      </c>
      <c r="L33" s="5"/>
    </row>
    <row r="34" spans="1:12" x14ac:dyDescent="0.25">
      <c r="A34" s="32" t="s">
        <v>15</v>
      </c>
      <c r="B34" s="87">
        <f t="shared" ref="B34:K34" si="5">SUM(B28:B33)</f>
        <v>10200</v>
      </c>
      <c r="C34" s="87">
        <f t="shared" si="5"/>
        <v>2315</v>
      </c>
      <c r="D34" s="87">
        <f t="shared" si="5"/>
        <v>12500</v>
      </c>
      <c r="E34" s="83">
        <f t="shared" si="5"/>
        <v>10200</v>
      </c>
      <c r="F34" s="87">
        <f t="shared" si="5"/>
        <v>4000</v>
      </c>
      <c r="G34" s="87">
        <f t="shared" si="5"/>
        <v>8000</v>
      </c>
      <c r="H34" s="87">
        <f t="shared" si="5"/>
        <v>6400</v>
      </c>
      <c r="I34" s="87">
        <f t="shared" si="5"/>
        <v>8600</v>
      </c>
      <c r="J34" s="86">
        <f>SUM(J28:J33)</f>
        <v>8000</v>
      </c>
      <c r="K34" s="94">
        <f t="shared" si="5"/>
        <v>21000</v>
      </c>
      <c r="L34" s="4"/>
    </row>
    <row r="35" spans="1:12" ht="15.75" thickBot="1" x14ac:dyDescent="0.3">
      <c r="A35" s="78" t="s">
        <v>61</v>
      </c>
      <c r="B35" s="33"/>
      <c r="C35" s="73">
        <f>SUM(B34:K34)</f>
        <v>91215</v>
      </c>
      <c r="D35" s="74"/>
      <c r="E35" s="69"/>
      <c r="F35" s="33"/>
      <c r="G35" s="69"/>
      <c r="H35" s="33"/>
      <c r="I35" s="33"/>
      <c r="J35" s="33"/>
      <c r="K35" s="34"/>
      <c r="L35" s="4"/>
    </row>
    <row r="36" spans="1:12" x14ac:dyDescent="0.25">
      <c r="L36" s="7"/>
    </row>
  </sheetData>
  <sheetProtection algorithmName="SHA-512" hashValue="feemqfCZaNhRYnOjnlGXlNQ/zR6F7ndkYUGngjn/or5KS5H+1p/tCx4I852FOQLhB++Rw1Y9EzexIA2Vjmpkuw==" saltValue="Efg5eS6WixsMk861llSgQA==" spinCount="100000" sheet="1" objects="1" scenarios="1"/>
  <mergeCells count="23">
    <mergeCell ref="A26:K26"/>
    <mergeCell ref="A1:H2"/>
    <mergeCell ref="E20:F20"/>
    <mergeCell ref="E21:F21"/>
    <mergeCell ref="E22:F22"/>
    <mergeCell ref="E23:F23"/>
    <mergeCell ref="E16:G16"/>
    <mergeCell ref="A19:B19"/>
    <mergeCell ref="A15:G15"/>
    <mergeCell ref="A17:B17"/>
    <mergeCell ref="A18:B18"/>
    <mergeCell ref="E17:F17"/>
    <mergeCell ref="E18:F18"/>
    <mergeCell ref="E19:F19"/>
    <mergeCell ref="A16:D16"/>
    <mergeCell ref="F4:F5"/>
    <mergeCell ref="G4:G5"/>
    <mergeCell ref="H4:H5"/>
    <mergeCell ref="A4:A5"/>
    <mergeCell ref="B4:B5"/>
    <mergeCell ref="C4:C5"/>
    <mergeCell ref="D4:D5"/>
    <mergeCell ref="E4:E5"/>
  </mergeCells>
  <pageMargins left="0.7" right="0.7" top="0.75" bottom="0.75" header="0.3" footer="0.3"/>
  <pageSetup scale="97" orientation="landscape" verticalDpi="1200" r:id="rId1"/>
  <ignoredErrors>
    <ignoredError sqref="K32 D32:I32 J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zoomScale="75" zoomScaleNormal="75" workbookViewId="0">
      <selection activeCell="C23" sqref="C23"/>
    </sheetView>
  </sheetViews>
  <sheetFormatPr defaultRowHeight="15" x14ac:dyDescent="0.25"/>
  <cols>
    <col min="1" max="1" width="37" customWidth="1"/>
    <col min="2" max="2" width="5.42578125" style="7" customWidth="1"/>
    <col min="3" max="3" width="21.5703125" bestFit="1" customWidth="1"/>
    <col min="4" max="4" width="8.140625" customWidth="1"/>
  </cols>
  <sheetData>
    <row r="1" spans="1:4" ht="15.75" x14ac:dyDescent="0.25">
      <c r="A1" s="30" t="s">
        <v>52</v>
      </c>
      <c r="B1" s="30"/>
      <c r="C1" s="30"/>
      <c r="D1" s="30"/>
    </row>
    <row r="2" spans="1:4" x14ac:dyDescent="0.25">
      <c r="A2" s="17"/>
      <c r="B2" s="17"/>
      <c r="C2" s="11" t="s">
        <v>46</v>
      </c>
      <c r="D2" s="7"/>
    </row>
    <row r="3" spans="1:4" x14ac:dyDescent="0.25">
      <c r="A3" t="s">
        <v>0</v>
      </c>
      <c r="C3" s="22">
        <v>30</v>
      </c>
    </row>
    <row r="4" spans="1:4" x14ac:dyDescent="0.25">
      <c r="A4" t="s">
        <v>29</v>
      </c>
      <c r="C4" s="23">
        <v>16</v>
      </c>
    </row>
    <row r="5" spans="1:4" ht="15.75" thickBot="1" x14ac:dyDescent="0.3">
      <c r="A5" s="7" t="s">
        <v>34</v>
      </c>
      <c r="C5" s="13">
        <f>C3*C4</f>
        <v>480</v>
      </c>
    </row>
    <row r="6" spans="1:4" ht="15.75" thickTop="1" x14ac:dyDescent="0.25">
      <c r="C6" s="8"/>
    </row>
    <row r="7" spans="1:4" x14ac:dyDescent="0.25">
      <c r="A7" s="9" t="s">
        <v>35</v>
      </c>
      <c r="B7" s="9"/>
      <c r="C7" s="8"/>
    </row>
    <row r="8" spans="1:4" x14ac:dyDescent="0.25">
      <c r="A8" t="s">
        <v>2</v>
      </c>
      <c r="C8" s="23">
        <v>12</v>
      </c>
    </row>
    <row r="9" spans="1:4" x14ac:dyDescent="0.25">
      <c r="A9" t="s">
        <v>30</v>
      </c>
      <c r="C9" s="24">
        <v>23.15</v>
      </c>
    </row>
    <row r="10" spans="1:4" x14ac:dyDescent="0.25">
      <c r="A10" t="s">
        <v>3</v>
      </c>
      <c r="C10" s="24">
        <v>0</v>
      </c>
    </row>
    <row r="11" spans="1:4" x14ac:dyDescent="0.25">
      <c r="A11" t="s">
        <v>4</v>
      </c>
      <c r="C11" s="24">
        <v>12</v>
      </c>
    </row>
    <row r="12" spans="1:4" x14ac:dyDescent="0.25">
      <c r="A12" t="s">
        <v>5</v>
      </c>
      <c r="C12" s="24">
        <v>5</v>
      </c>
    </row>
    <row r="13" spans="1:4" x14ac:dyDescent="0.25">
      <c r="A13" t="s">
        <v>6</v>
      </c>
      <c r="C13" s="24">
        <v>10</v>
      </c>
    </row>
    <row r="14" spans="1:4" x14ac:dyDescent="0.25">
      <c r="A14" t="s">
        <v>26</v>
      </c>
      <c r="C14" s="24">
        <v>8</v>
      </c>
    </row>
    <row r="15" spans="1:4" x14ac:dyDescent="0.25">
      <c r="A15" t="s">
        <v>7</v>
      </c>
      <c r="C15" s="24">
        <v>2</v>
      </c>
      <c r="D15" s="18"/>
    </row>
    <row r="16" spans="1:4" x14ac:dyDescent="0.25">
      <c r="A16" t="s">
        <v>58</v>
      </c>
      <c r="C16" s="28">
        <v>10</v>
      </c>
      <c r="D16" s="18"/>
    </row>
    <row r="17" spans="1:4" ht="15.75" thickBot="1" x14ac:dyDescent="0.3">
      <c r="A17" s="12" t="s">
        <v>8</v>
      </c>
      <c r="C17" s="25">
        <v>35</v>
      </c>
      <c r="D17" s="18"/>
    </row>
    <row r="18" spans="1:4" ht="15.75" thickTop="1" x14ac:dyDescent="0.25">
      <c r="A18" s="17" t="s">
        <v>36</v>
      </c>
      <c r="B18" s="17"/>
      <c r="C18" s="20">
        <f>SUM(C8:C17)</f>
        <v>117.15</v>
      </c>
      <c r="D18" s="18"/>
    </row>
    <row r="19" spans="1:4" x14ac:dyDescent="0.25">
      <c r="C19" s="8"/>
      <c r="D19" s="18"/>
    </row>
    <row r="20" spans="1:4" x14ac:dyDescent="0.25">
      <c r="A20" s="1" t="s">
        <v>37</v>
      </c>
      <c r="B20" s="9"/>
      <c r="C20" s="8"/>
      <c r="D20" s="18"/>
    </row>
    <row r="21" spans="1:4" x14ac:dyDescent="0.25">
      <c r="A21" t="s">
        <v>9</v>
      </c>
      <c r="C21" s="23">
        <v>10</v>
      </c>
      <c r="D21" s="19"/>
    </row>
    <row r="22" spans="1:4" x14ac:dyDescent="0.25">
      <c r="A22" t="s">
        <v>10</v>
      </c>
      <c r="C22" s="24">
        <v>3</v>
      </c>
    </row>
    <row r="23" spans="1:4" x14ac:dyDescent="0.25">
      <c r="A23" t="s">
        <v>11</v>
      </c>
      <c r="C23" s="24">
        <v>2</v>
      </c>
    </row>
    <row r="24" spans="1:4" ht="15.75" thickBot="1" x14ac:dyDescent="0.3">
      <c r="A24" s="12" t="s">
        <v>12</v>
      </c>
      <c r="C24" s="25">
        <v>35</v>
      </c>
    </row>
    <row r="25" spans="1:4" ht="15.75" thickTop="1" x14ac:dyDescent="0.25">
      <c r="A25" s="17" t="s">
        <v>38</v>
      </c>
      <c r="B25" s="17"/>
      <c r="C25" s="21">
        <f>SUM(C21:C24)</f>
        <v>50</v>
      </c>
    </row>
    <row r="26" spans="1:4" x14ac:dyDescent="0.25">
      <c r="C26" s="8"/>
    </row>
    <row r="27" spans="1:4" ht="15.75" thickBot="1" x14ac:dyDescent="0.3">
      <c r="A27" s="17" t="s">
        <v>39</v>
      </c>
      <c r="B27" s="17"/>
      <c r="C27" s="13">
        <f>C25+C18</f>
        <v>167.15</v>
      </c>
    </row>
    <row r="28" spans="1:4" ht="15.75" thickTop="1" x14ac:dyDescent="0.25">
      <c r="C28" s="8"/>
    </row>
    <row r="29" spans="1:4" x14ac:dyDescent="0.25">
      <c r="A29" s="17" t="s">
        <v>40</v>
      </c>
      <c r="B29" s="9"/>
      <c r="C29" s="27">
        <f>C5-C27</f>
        <v>312.85000000000002</v>
      </c>
    </row>
    <row r="30" spans="1:4" x14ac:dyDescent="0.25">
      <c r="C30" s="8"/>
    </row>
    <row r="31" spans="1:4" x14ac:dyDescent="0.25">
      <c r="A31" s="17" t="s">
        <v>41</v>
      </c>
      <c r="B31" s="9"/>
      <c r="C31" s="8" t="s">
        <v>31</v>
      </c>
    </row>
    <row r="32" spans="1:4" x14ac:dyDescent="0.25">
      <c r="A32" s="7" t="s">
        <v>1</v>
      </c>
      <c r="C32" s="15">
        <f>C18/C3</f>
        <v>3.9050000000000002</v>
      </c>
    </row>
    <row r="33" spans="1:3" ht="15.75" thickBot="1" x14ac:dyDescent="0.3">
      <c r="A33" s="12" t="s">
        <v>32</v>
      </c>
      <c r="C33" s="16">
        <f>C25/C3</f>
        <v>1.6666666666666667</v>
      </c>
    </row>
    <row r="34" spans="1:3" ht="15.75" thickTop="1" x14ac:dyDescent="0.25">
      <c r="A34" s="7" t="s">
        <v>33</v>
      </c>
      <c r="C34" s="14">
        <f>C27/C3</f>
        <v>5.5716666666666672</v>
      </c>
    </row>
    <row r="37" spans="1:3" x14ac:dyDescent="0.25">
      <c r="A37" t="s">
        <v>42</v>
      </c>
    </row>
    <row r="38" spans="1:3" x14ac:dyDescent="0.25">
      <c r="A38" t="s">
        <v>43</v>
      </c>
    </row>
  </sheetData>
  <sheetProtection algorithmName="SHA-512" hashValue="V6y4CO96/F25KWdtDhglWoQhDUjw/47AT1YhLUSRnYXlEFZsYXgiteQo/zS+aH9Y9LQ+y4JIEmthR1DcF9YaKw==" saltValue="aPNPAJxRSddc3YP3srSR2Q==" spinCount="100000" sheet="1" objects="1" scenarios="1"/>
  <mergeCells count="1">
    <mergeCell ref="A1:D1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zoomScale="75" zoomScaleNormal="75" workbookViewId="0">
      <selection activeCell="C25" sqref="C25"/>
    </sheetView>
  </sheetViews>
  <sheetFormatPr defaultRowHeight="15" x14ac:dyDescent="0.25"/>
  <cols>
    <col min="1" max="1" width="34.28515625" customWidth="1"/>
    <col min="2" max="2" width="8" style="7" customWidth="1"/>
    <col min="3" max="3" width="21.5703125" bestFit="1" customWidth="1"/>
    <col min="4" max="4" width="8.140625" customWidth="1"/>
  </cols>
  <sheetData>
    <row r="1" spans="1:4" ht="15.75" x14ac:dyDescent="0.25">
      <c r="A1" s="30" t="s">
        <v>53</v>
      </c>
      <c r="B1" s="30"/>
      <c r="C1" s="30"/>
      <c r="D1" s="30"/>
    </row>
    <row r="2" spans="1:4" x14ac:dyDescent="0.25">
      <c r="A2" s="17"/>
      <c r="B2" s="17"/>
      <c r="C2" s="11" t="s">
        <v>46</v>
      </c>
      <c r="D2" s="7"/>
    </row>
    <row r="3" spans="1:4" x14ac:dyDescent="0.25">
      <c r="A3" t="s">
        <v>0</v>
      </c>
      <c r="C3" s="22">
        <v>0</v>
      </c>
    </row>
    <row r="4" spans="1:4" x14ac:dyDescent="0.25">
      <c r="A4" t="s">
        <v>29</v>
      </c>
      <c r="C4" s="23">
        <v>0</v>
      </c>
    </row>
    <row r="5" spans="1:4" ht="15.75" thickBot="1" x14ac:dyDescent="0.3">
      <c r="A5" s="7" t="s">
        <v>34</v>
      </c>
      <c r="C5" s="13">
        <f>C3*C4</f>
        <v>0</v>
      </c>
    </row>
    <row r="6" spans="1:4" ht="15.75" thickTop="1" x14ac:dyDescent="0.25">
      <c r="C6" s="8"/>
    </row>
    <row r="7" spans="1:4" x14ac:dyDescent="0.25">
      <c r="A7" s="9" t="s">
        <v>35</v>
      </c>
      <c r="B7" s="9"/>
      <c r="C7" s="8"/>
    </row>
    <row r="8" spans="1:4" x14ac:dyDescent="0.25">
      <c r="A8" t="s">
        <v>2</v>
      </c>
      <c r="C8" s="23">
        <v>0</v>
      </c>
    </row>
    <row r="9" spans="1:4" x14ac:dyDescent="0.25">
      <c r="A9" t="s">
        <v>30</v>
      </c>
      <c r="C9" s="24">
        <v>0</v>
      </c>
      <c r="D9" t="s">
        <v>56</v>
      </c>
    </row>
    <row r="10" spans="1:4" x14ac:dyDescent="0.25">
      <c r="A10" t="s">
        <v>3</v>
      </c>
      <c r="C10" s="24">
        <v>25</v>
      </c>
      <c r="D10" t="s">
        <v>59</v>
      </c>
    </row>
    <row r="11" spans="1:4" x14ac:dyDescent="0.25">
      <c r="A11" t="s">
        <v>4</v>
      </c>
      <c r="C11" s="24">
        <v>0</v>
      </c>
    </row>
    <row r="12" spans="1:4" x14ac:dyDescent="0.25">
      <c r="A12" t="s">
        <v>5</v>
      </c>
      <c r="C12" s="24">
        <v>5</v>
      </c>
    </row>
    <row r="13" spans="1:4" x14ac:dyDescent="0.25">
      <c r="A13" t="s">
        <v>6</v>
      </c>
      <c r="C13" s="24">
        <v>10</v>
      </c>
    </row>
    <row r="14" spans="1:4" x14ac:dyDescent="0.25">
      <c r="A14" t="s">
        <v>26</v>
      </c>
      <c r="C14" s="24">
        <v>8</v>
      </c>
    </row>
    <row r="15" spans="1:4" x14ac:dyDescent="0.25">
      <c r="A15" t="s">
        <v>7</v>
      </c>
      <c r="C15" s="24">
        <v>37</v>
      </c>
      <c r="D15" s="18"/>
    </row>
    <row r="16" spans="1:4" x14ac:dyDescent="0.25">
      <c r="A16" t="s">
        <v>58</v>
      </c>
      <c r="C16" s="28">
        <v>10</v>
      </c>
      <c r="D16" s="18"/>
    </row>
    <row r="17" spans="1:4" ht="15.75" thickBot="1" x14ac:dyDescent="0.3">
      <c r="A17" s="12" t="s">
        <v>8</v>
      </c>
      <c r="C17" s="25">
        <v>0</v>
      </c>
      <c r="D17" s="18"/>
    </row>
    <row r="18" spans="1:4" ht="15.75" thickTop="1" x14ac:dyDescent="0.25">
      <c r="A18" s="17" t="s">
        <v>36</v>
      </c>
      <c r="B18" s="17"/>
      <c r="C18" s="20">
        <f>SUM(C8:C17)</f>
        <v>95</v>
      </c>
      <c r="D18" s="18"/>
    </row>
    <row r="19" spans="1:4" x14ac:dyDescent="0.25">
      <c r="C19" s="8"/>
      <c r="D19" s="18"/>
    </row>
    <row r="20" spans="1:4" x14ac:dyDescent="0.25">
      <c r="A20" s="1" t="s">
        <v>37</v>
      </c>
      <c r="B20" s="9"/>
      <c r="C20" s="8"/>
      <c r="D20" s="18"/>
    </row>
    <row r="21" spans="1:4" x14ac:dyDescent="0.25">
      <c r="A21" t="s">
        <v>9</v>
      </c>
      <c r="C21" s="23">
        <v>10</v>
      </c>
      <c r="D21" s="19"/>
    </row>
    <row r="22" spans="1:4" x14ac:dyDescent="0.25">
      <c r="A22" t="s">
        <v>10</v>
      </c>
      <c r="C22" s="24">
        <v>15</v>
      </c>
    </row>
    <row r="23" spans="1:4" x14ac:dyDescent="0.25">
      <c r="A23" t="s">
        <v>11</v>
      </c>
      <c r="C23" s="24">
        <v>15</v>
      </c>
    </row>
    <row r="24" spans="1:4" ht="15.75" thickBot="1" x14ac:dyDescent="0.3">
      <c r="A24" s="12" t="s">
        <v>12</v>
      </c>
      <c r="C24" s="25">
        <v>30</v>
      </c>
    </row>
    <row r="25" spans="1:4" ht="15.75" thickTop="1" x14ac:dyDescent="0.25">
      <c r="A25" s="17" t="s">
        <v>38</v>
      </c>
      <c r="B25" s="17"/>
      <c r="C25" s="21">
        <f>SUM(C21:C24)</f>
        <v>70</v>
      </c>
    </row>
    <row r="26" spans="1:4" x14ac:dyDescent="0.25">
      <c r="C26" s="8"/>
    </row>
    <row r="27" spans="1:4" ht="15.75" thickBot="1" x14ac:dyDescent="0.3">
      <c r="A27" s="17" t="s">
        <v>39</v>
      </c>
      <c r="B27" s="17"/>
      <c r="C27" s="13">
        <f>C25+C18</f>
        <v>165</v>
      </c>
    </row>
    <row r="28" spans="1:4" ht="15.75" thickTop="1" x14ac:dyDescent="0.25">
      <c r="C28" s="8"/>
    </row>
    <row r="29" spans="1:4" x14ac:dyDescent="0.25">
      <c r="A29" s="17" t="s">
        <v>40</v>
      </c>
      <c r="B29" s="9"/>
      <c r="C29" s="27">
        <f>C5-C27</f>
        <v>-165</v>
      </c>
    </row>
    <row r="30" spans="1:4" x14ac:dyDescent="0.25">
      <c r="C30" s="8"/>
    </row>
    <row r="31" spans="1:4" x14ac:dyDescent="0.25">
      <c r="A31" s="17" t="s">
        <v>41</v>
      </c>
      <c r="B31" s="9"/>
      <c r="C31" s="8" t="s">
        <v>31</v>
      </c>
    </row>
    <row r="32" spans="1:4" x14ac:dyDescent="0.25">
      <c r="A32" s="7" t="s">
        <v>1</v>
      </c>
      <c r="C32" s="15" t="e">
        <f>C18/C3</f>
        <v>#DIV/0!</v>
      </c>
    </row>
    <row r="33" spans="1:3" ht="15.75" thickBot="1" x14ac:dyDescent="0.3">
      <c r="A33" s="12" t="s">
        <v>32</v>
      </c>
      <c r="C33" s="16" t="e">
        <f>C25/C3</f>
        <v>#DIV/0!</v>
      </c>
    </row>
    <row r="34" spans="1:3" ht="15.75" thickTop="1" x14ac:dyDescent="0.25">
      <c r="A34" s="7" t="s">
        <v>33</v>
      </c>
      <c r="C34" s="14" t="e">
        <f>C27/C3</f>
        <v>#DIV/0!</v>
      </c>
    </row>
    <row r="37" spans="1:3" x14ac:dyDescent="0.25">
      <c r="A37" t="s">
        <v>42</v>
      </c>
    </row>
    <row r="38" spans="1:3" x14ac:dyDescent="0.25">
      <c r="A38" t="s">
        <v>43</v>
      </c>
    </row>
  </sheetData>
  <sheetProtection algorithmName="SHA-512" hashValue="wnvJznqLkYAG38hkql7dRcJroc8ZroJK/fTm97D47pQ97VK4VVPyPnyBaAf0Q+95XY4/aRhTZNspQl0s3a6f4A==" saltValue="D+Q7c8YgqxuKgviG6wLwxA==" spinCount="100000" sheet="1" objects="1" scenarios="1"/>
  <mergeCells count="1">
    <mergeCell ref="A1:D1"/>
  </mergeCells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zoomScale="75" zoomScaleNormal="75" workbookViewId="0">
      <selection activeCell="A2" sqref="A2"/>
    </sheetView>
  </sheetViews>
  <sheetFormatPr defaultRowHeight="15" x14ac:dyDescent="0.25"/>
  <cols>
    <col min="1" max="1" width="34.85546875" customWidth="1"/>
    <col min="2" max="2" width="7.28515625" style="7" customWidth="1"/>
    <col min="3" max="3" width="21.5703125" bestFit="1" customWidth="1"/>
    <col min="4" max="4" width="8.140625" customWidth="1"/>
  </cols>
  <sheetData>
    <row r="1" spans="1:4" ht="15.75" x14ac:dyDescent="0.25">
      <c r="A1" s="30" t="s">
        <v>69</v>
      </c>
      <c r="B1" s="30"/>
      <c r="C1" s="30"/>
      <c r="D1" s="30"/>
    </row>
    <row r="2" spans="1:4" x14ac:dyDescent="0.25">
      <c r="A2" s="17"/>
      <c r="B2" s="17"/>
      <c r="C2" s="11" t="s">
        <v>46</v>
      </c>
      <c r="D2" s="7"/>
    </row>
    <row r="3" spans="1:4" x14ac:dyDescent="0.25">
      <c r="A3" t="s">
        <v>0</v>
      </c>
      <c r="C3" s="22">
        <v>29</v>
      </c>
    </row>
    <row r="4" spans="1:4" x14ac:dyDescent="0.25">
      <c r="A4" t="s">
        <v>29</v>
      </c>
      <c r="C4" s="23">
        <v>8</v>
      </c>
    </row>
    <row r="5" spans="1:4" ht="15.75" thickBot="1" x14ac:dyDescent="0.3">
      <c r="A5" s="7" t="s">
        <v>34</v>
      </c>
      <c r="C5" s="13">
        <f>C3*C4</f>
        <v>232</v>
      </c>
    </row>
    <row r="6" spans="1:4" ht="15.75" thickTop="1" x14ac:dyDescent="0.25">
      <c r="C6" s="8"/>
    </row>
    <row r="7" spans="1:4" x14ac:dyDescent="0.25">
      <c r="A7" s="9" t="s">
        <v>35</v>
      </c>
      <c r="B7" s="9"/>
      <c r="C7" s="8"/>
    </row>
    <row r="8" spans="1:4" x14ac:dyDescent="0.25">
      <c r="A8" t="s">
        <v>2</v>
      </c>
      <c r="C8" s="23">
        <v>18</v>
      </c>
    </row>
    <row r="9" spans="1:4" x14ac:dyDescent="0.25">
      <c r="A9" t="s">
        <v>30</v>
      </c>
      <c r="C9" s="24">
        <v>0</v>
      </c>
    </row>
    <row r="10" spans="1:4" x14ac:dyDescent="0.25">
      <c r="A10" t="s">
        <v>3</v>
      </c>
      <c r="C10" s="24">
        <v>15</v>
      </c>
    </row>
    <row r="11" spans="1:4" x14ac:dyDescent="0.25">
      <c r="A11" t="s">
        <v>4</v>
      </c>
      <c r="C11" s="24">
        <v>18</v>
      </c>
    </row>
    <row r="12" spans="1:4" x14ac:dyDescent="0.25">
      <c r="A12" t="s">
        <v>5</v>
      </c>
      <c r="C12" s="24">
        <v>5</v>
      </c>
    </row>
    <row r="13" spans="1:4" x14ac:dyDescent="0.25">
      <c r="A13" t="s">
        <v>6</v>
      </c>
      <c r="C13" s="24">
        <v>10</v>
      </c>
    </row>
    <row r="14" spans="1:4" x14ac:dyDescent="0.25">
      <c r="A14" t="s">
        <v>26</v>
      </c>
      <c r="C14" s="24">
        <v>8</v>
      </c>
    </row>
    <row r="15" spans="1:4" x14ac:dyDescent="0.25">
      <c r="A15" t="s">
        <v>7</v>
      </c>
      <c r="C15" s="24">
        <v>2</v>
      </c>
      <c r="D15" s="18"/>
    </row>
    <row r="16" spans="1:4" x14ac:dyDescent="0.25">
      <c r="A16" t="s">
        <v>58</v>
      </c>
      <c r="C16" s="28">
        <v>10</v>
      </c>
      <c r="D16" s="18"/>
    </row>
    <row r="17" spans="1:4" ht="15.75" thickBot="1" x14ac:dyDescent="0.3">
      <c r="A17" s="12" t="s">
        <v>8</v>
      </c>
      <c r="C17" s="25">
        <v>35</v>
      </c>
      <c r="D17" s="18"/>
    </row>
    <row r="18" spans="1:4" ht="15.75" thickTop="1" x14ac:dyDescent="0.25">
      <c r="A18" s="17" t="s">
        <v>36</v>
      </c>
      <c r="B18" s="17"/>
      <c r="C18" s="20">
        <f>SUM(C8:C17)</f>
        <v>121</v>
      </c>
      <c r="D18" s="18"/>
    </row>
    <row r="19" spans="1:4" x14ac:dyDescent="0.25">
      <c r="C19" s="8"/>
      <c r="D19" s="18"/>
    </row>
    <row r="20" spans="1:4" x14ac:dyDescent="0.25">
      <c r="A20" s="1" t="s">
        <v>37</v>
      </c>
      <c r="B20" s="9"/>
      <c r="C20" s="8"/>
      <c r="D20" s="18"/>
    </row>
    <row r="21" spans="1:4" x14ac:dyDescent="0.25">
      <c r="A21" t="s">
        <v>9</v>
      </c>
      <c r="C21" s="23">
        <v>10</v>
      </c>
      <c r="D21" s="19"/>
    </row>
    <row r="22" spans="1:4" x14ac:dyDescent="0.25">
      <c r="A22" t="s">
        <v>10</v>
      </c>
      <c r="C22" s="24">
        <v>15</v>
      </c>
    </row>
    <row r="23" spans="1:4" x14ac:dyDescent="0.25">
      <c r="A23" t="s">
        <v>11</v>
      </c>
      <c r="C23" s="24">
        <v>15</v>
      </c>
    </row>
    <row r="24" spans="1:4" ht="15.75" thickBot="1" x14ac:dyDescent="0.3">
      <c r="A24" s="12" t="s">
        <v>12</v>
      </c>
      <c r="C24" s="25">
        <v>30</v>
      </c>
    </row>
    <row r="25" spans="1:4" ht="15.75" thickTop="1" x14ac:dyDescent="0.25">
      <c r="A25" s="17" t="s">
        <v>38</v>
      </c>
      <c r="B25" s="17"/>
      <c r="C25" s="21">
        <f>SUM(C21:C24)</f>
        <v>70</v>
      </c>
    </row>
    <row r="26" spans="1:4" x14ac:dyDescent="0.25">
      <c r="C26" s="8"/>
    </row>
    <row r="27" spans="1:4" ht="15.75" thickBot="1" x14ac:dyDescent="0.3">
      <c r="A27" s="17" t="s">
        <v>39</v>
      </c>
      <c r="B27" s="17"/>
      <c r="C27" s="13">
        <f>C25+C18</f>
        <v>191</v>
      </c>
    </row>
    <row r="28" spans="1:4" ht="15.75" thickTop="1" x14ac:dyDescent="0.25">
      <c r="C28" s="8"/>
    </row>
    <row r="29" spans="1:4" x14ac:dyDescent="0.25">
      <c r="A29" s="17" t="s">
        <v>40</v>
      </c>
      <c r="B29" s="9"/>
      <c r="C29" s="27">
        <f>C5-C27</f>
        <v>41</v>
      </c>
    </row>
    <row r="30" spans="1:4" x14ac:dyDescent="0.25">
      <c r="C30" s="8"/>
    </row>
    <row r="31" spans="1:4" x14ac:dyDescent="0.25">
      <c r="A31" s="17" t="s">
        <v>41</v>
      </c>
      <c r="B31" s="9"/>
      <c r="C31" s="8" t="s">
        <v>31</v>
      </c>
    </row>
    <row r="32" spans="1:4" x14ac:dyDescent="0.25">
      <c r="A32" s="7" t="s">
        <v>1</v>
      </c>
      <c r="C32" s="15">
        <f>C18/C3</f>
        <v>4.1724137931034484</v>
      </c>
    </row>
    <row r="33" spans="1:3" ht="15.75" thickBot="1" x14ac:dyDescent="0.3">
      <c r="A33" s="12" t="s">
        <v>32</v>
      </c>
      <c r="C33" s="16">
        <f>C25/C3</f>
        <v>2.4137931034482758</v>
      </c>
    </row>
    <row r="34" spans="1:3" ht="15.75" thickTop="1" x14ac:dyDescent="0.25">
      <c r="A34" s="7" t="s">
        <v>33</v>
      </c>
      <c r="C34" s="14">
        <f>C27/C3</f>
        <v>6.5862068965517242</v>
      </c>
    </row>
    <row r="37" spans="1:3" x14ac:dyDescent="0.25">
      <c r="A37" t="s">
        <v>42</v>
      </c>
    </row>
    <row r="38" spans="1:3" x14ac:dyDescent="0.25">
      <c r="A38" t="s">
        <v>43</v>
      </c>
    </row>
  </sheetData>
  <mergeCells count="1">
    <mergeCell ref="A1:D1"/>
  </mergeCells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zoomScale="75" zoomScaleNormal="75" workbookViewId="0">
      <selection activeCell="C4" sqref="C4"/>
    </sheetView>
  </sheetViews>
  <sheetFormatPr defaultRowHeight="15" x14ac:dyDescent="0.25"/>
  <cols>
    <col min="1" max="1" width="34.85546875" customWidth="1"/>
    <col min="2" max="2" width="7.28515625" style="7" customWidth="1"/>
    <col min="3" max="3" width="21.5703125" bestFit="1" customWidth="1"/>
    <col min="4" max="4" width="8.140625" customWidth="1"/>
  </cols>
  <sheetData>
    <row r="1" spans="1:4" ht="15.75" x14ac:dyDescent="0.25">
      <c r="A1" s="30" t="s">
        <v>51</v>
      </c>
      <c r="B1" s="30"/>
      <c r="C1" s="30"/>
      <c r="D1" s="30"/>
    </row>
    <row r="2" spans="1:4" x14ac:dyDescent="0.25">
      <c r="A2" s="17"/>
      <c r="B2" s="17"/>
      <c r="C2" s="11" t="s">
        <v>46</v>
      </c>
      <c r="D2" s="7"/>
    </row>
    <row r="3" spans="1:4" x14ac:dyDescent="0.25">
      <c r="A3" t="s">
        <v>0</v>
      </c>
      <c r="C3" s="22">
        <v>17</v>
      </c>
    </row>
    <row r="4" spans="1:4" x14ac:dyDescent="0.25">
      <c r="A4" t="s">
        <v>29</v>
      </c>
      <c r="C4" s="23">
        <v>16</v>
      </c>
    </row>
    <row r="5" spans="1:4" ht="15.75" thickBot="1" x14ac:dyDescent="0.3">
      <c r="A5" s="7" t="s">
        <v>34</v>
      </c>
      <c r="C5" s="13">
        <f>C3*C4</f>
        <v>272</v>
      </c>
    </row>
    <row r="6" spans="1:4" ht="15.75" thickTop="1" x14ac:dyDescent="0.25">
      <c r="C6" s="8"/>
    </row>
    <row r="7" spans="1:4" x14ac:dyDescent="0.25">
      <c r="A7" s="9" t="s">
        <v>35</v>
      </c>
      <c r="B7" s="9"/>
      <c r="C7" s="8"/>
    </row>
    <row r="8" spans="1:4" x14ac:dyDescent="0.25">
      <c r="A8" t="s">
        <v>2</v>
      </c>
      <c r="C8" s="23">
        <v>15</v>
      </c>
    </row>
    <row r="9" spans="1:4" x14ac:dyDescent="0.25">
      <c r="A9" t="s">
        <v>30</v>
      </c>
      <c r="C9" s="24">
        <v>10</v>
      </c>
    </row>
    <row r="10" spans="1:4" x14ac:dyDescent="0.25">
      <c r="A10" t="s">
        <v>3</v>
      </c>
      <c r="C10" s="24">
        <v>5</v>
      </c>
    </row>
    <row r="11" spans="1:4" x14ac:dyDescent="0.25">
      <c r="A11" t="s">
        <v>4</v>
      </c>
      <c r="C11" s="24">
        <v>12</v>
      </c>
    </row>
    <row r="12" spans="1:4" x14ac:dyDescent="0.25">
      <c r="A12" t="s">
        <v>5</v>
      </c>
      <c r="C12" s="24">
        <v>5</v>
      </c>
    </row>
    <row r="13" spans="1:4" x14ac:dyDescent="0.25">
      <c r="A13" t="s">
        <v>6</v>
      </c>
      <c r="C13" s="24">
        <v>10</v>
      </c>
    </row>
    <row r="14" spans="1:4" x14ac:dyDescent="0.25">
      <c r="A14" t="s">
        <v>26</v>
      </c>
      <c r="C14" s="24">
        <v>8</v>
      </c>
    </row>
    <row r="15" spans="1:4" x14ac:dyDescent="0.25">
      <c r="A15" t="s">
        <v>7</v>
      </c>
      <c r="C15" s="24">
        <v>2</v>
      </c>
      <c r="D15" s="18"/>
    </row>
    <row r="16" spans="1:4" x14ac:dyDescent="0.25">
      <c r="A16" t="s">
        <v>58</v>
      </c>
      <c r="C16" s="28">
        <v>10</v>
      </c>
      <c r="D16" s="18"/>
    </row>
    <row r="17" spans="1:4" ht="15.75" thickBot="1" x14ac:dyDescent="0.3">
      <c r="A17" s="12" t="s">
        <v>8</v>
      </c>
      <c r="C17" s="25">
        <v>0</v>
      </c>
      <c r="D17" s="18"/>
    </row>
    <row r="18" spans="1:4" ht="15.75" thickTop="1" x14ac:dyDescent="0.25">
      <c r="A18" s="17" t="s">
        <v>36</v>
      </c>
      <c r="B18" s="17"/>
      <c r="C18" s="20">
        <f>SUM(C8:C17)</f>
        <v>77</v>
      </c>
      <c r="D18" s="18"/>
    </row>
    <row r="19" spans="1:4" x14ac:dyDescent="0.25">
      <c r="C19" s="8"/>
      <c r="D19" s="18"/>
    </row>
    <row r="20" spans="1:4" x14ac:dyDescent="0.25">
      <c r="A20" s="1" t="s">
        <v>37</v>
      </c>
      <c r="B20" s="9"/>
      <c r="C20" s="8"/>
      <c r="D20" s="18"/>
    </row>
    <row r="21" spans="1:4" x14ac:dyDescent="0.25">
      <c r="A21" t="s">
        <v>9</v>
      </c>
      <c r="C21" s="23">
        <v>10</v>
      </c>
      <c r="D21" s="19"/>
    </row>
    <row r="22" spans="1:4" x14ac:dyDescent="0.25">
      <c r="A22" t="s">
        <v>10</v>
      </c>
      <c r="C22" s="24">
        <v>15</v>
      </c>
    </row>
    <row r="23" spans="1:4" x14ac:dyDescent="0.25">
      <c r="A23" t="s">
        <v>11</v>
      </c>
      <c r="C23" s="24">
        <v>15</v>
      </c>
    </row>
    <row r="24" spans="1:4" ht="15.75" thickBot="1" x14ac:dyDescent="0.3">
      <c r="A24" s="12" t="s">
        <v>12</v>
      </c>
      <c r="C24" s="25">
        <v>30</v>
      </c>
    </row>
    <row r="25" spans="1:4" ht="15.75" thickTop="1" x14ac:dyDescent="0.25">
      <c r="A25" s="17" t="s">
        <v>38</v>
      </c>
      <c r="B25" s="17"/>
      <c r="C25" s="21">
        <f>SUM(C21:C24)</f>
        <v>70</v>
      </c>
    </row>
    <row r="26" spans="1:4" x14ac:dyDescent="0.25">
      <c r="C26" s="8"/>
    </row>
    <row r="27" spans="1:4" ht="15.75" thickBot="1" x14ac:dyDescent="0.3">
      <c r="A27" s="17" t="s">
        <v>39</v>
      </c>
      <c r="B27" s="17"/>
      <c r="C27" s="13">
        <f>C25+C18</f>
        <v>147</v>
      </c>
    </row>
    <row r="28" spans="1:4" ht="15.75" thickTop="1" x14ac:dyDescent="0.25">
      <c r="C28" s="8"/>
    </row>
    <row r="29" spans="1:4" x14ac:dyDescent="0.25">
      <c r="A29" s="17" t="s">
        <v>40</v>
      </c>
      <c r="B29" s="9"/>
      <c r="C29" s="27">
        <f>C5-C27</f>
        <v>125</v>
      </c>
    </row>
    <row r="30" spans="1:4" x14ac:dyDescent="0.25">
      <c r="C30" s="8"/>
    </row>
    <row r="31" spans="1:4" x14ac:dyDescent="0.25">
      <c r="A31" s="17" t="s">
        <v>41</v>
      </c>
      <c r="B31" s="9"/>
      <c r="C31" s="8" t="s">
        <v>31</v>
      </c>
    </row>
    <row r="32" spans="1:4" x14ac:dyDescent="0.25">
      <c r="A32" s="7" t="s">
        <v>1</v>
      </c>
      <c r="C32" s="15">
        <f>C18/C3</f>
        <v>4.5294117647058822</v>
      </c>
    </row>
    <row r="33" spans="1:3" ht="15.75" thickBot="1" x14ac:dyDescent="0.3">
      <c r="A33" s="12" t="s">
        <v>32</v>
      </c>
      <c r="C33" s="16">
        <f>C25/C3</f>
        <v>4.117647058823529</v>
      </c>
    </row>
    <row r="34" spans="1:3" ht="15.75" thickTop="1" x14ac:dyDescent="0.25">
      <c r="A34" s="7" t="s">
        <v>33</v>
      </c>
      <c r="C34" s="14">
        <f>C27/C3</f>
        <v>8.6470588235294112</v>
      </c>
    </row>
    <row r="37" spans="1:3" x14ac:dyDescent="0.25">
      <c r="A37" t="s">
        <v>42</v>
      </c>
    </row>
    <row r="38" spans="1:3" x14ac:dyDescent="0.25">
      <c r="A38" t="s">
        <v>43</v>
      </c>
    </row>
  </sheetData>
  <sheetProtection algorithmName="SHA-512" hashValue="7SqnCkpQJugqrpEXQlAX5gfZys4WVUl2ByN9XJsKoEm1Z/ZrHAOHXI1FNG1yF+5DIctU+TkeRN0KL27LNCmVMQ==" saltValue="WYvunnwbwHor7sVsd8x2sA==" spinCount="100000" sheet="1" objects="1" scenarios="1"/>
  <mergeCells count="1">
    <mergeCell ref="A1:D1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zoomScale="75" zoomScaleNormal="75" workbookViewId="0">
      <selection activeCell="C4" sqref="C4"/>
    </sheetView>
  </sheetViews>
  <sheetFormatPr defaultRowHeight="15" x14ac:dyDescent="0.25"/>
  <cols>
    <col min="1" max="1" width="34.85546875" customWidth="1"/>
    <col min="2" max="2" width="7.28515625" style="7" customWidth="1"/>
    <col min="3" max="3" width="21.5703125" bestFit="1" customWidth="1"/>
    <col min="4" max="4" width="8.140625" customWidth="1"/>
  </cols>
  <sheetData>
    <row r="1" spans="1:4" ht="15.75" x14ac:dyDescent="0.25">
      <c r="A1" s="30" t="s">
        <v>54</v>
      </c>
      <c r="B1" s="30"/>
      <c r="C1" s="30"/>
      <c r="D1" s="30"/>
    </row>
    <row r="2" spans="1:4" x14ac:dyDescent="0.25">
      <c r="A2" s="17"/>
      <c r="B2" s="17"/>
      <c r="C2" s="11" t="s">
        <v>46</v>
      </c>
      <c r="D2" s="7"/>
    </row>
    <row r="3" spans="1:4" x14ac:dyDescent="0.25">
      <c r="A3" t="s">
        <v>0</v>
      </c>
      <c r="C3" s="22">
        <v>17</v>
      </c>
    </row>
    <row r="4" spans="1:4" x14ac:dyDescent="0.25">
      <c r="A4" t="s">
        <v>29</v>
      </c>
      <c r="C4" s="23">
        <v>20</v>
      </c>
    </row>
    <row r="5" spans="1:4" ht="15.75" thickBot="1" x14ac:dyDescent="0.3">
      <c r="A5" s="7" t="s">
        <v>34</v>
      </c>
      <c r="C5" s="13">
        <f>C3*C4</f>
        <v>340</v>
      </c>
    </row>
    <row r="6" spans="1:4" ht="15.75" thickTop="1" x14ac:dyDescent="0.25">
      <c r="C6" s="8"/>
    </row>
    <row r="7" spans="1:4" x14ac:dyDescent="0.25">
      <c r="A7" s="9" t="s">
        <v>35</v>
      </c>
      <c r="B7" s="9"/>
      <c r="C7" s="8"/>
    </row>
    <row r="8" spans="1:4" x14ac:dyDescent="0.25">
      <c r="A8" t="s">
        <v>2</v>
      </c>
      <c r="C8" s="23">
        <v>40</v>
      </c>
    </row>
    <row r="9" spans="1:4" x14ac:dyDescent="0.25">
      <c r="A9" t="s">
        <v>30</v>
      </c>
      <c r="C9" s="24">
        <v>0</v>
      </c>
    </row>
    <row r="10" spans="1:4" x14ac:dyDescent="0.25">
      <c r="A10" t="s">
        <v>3</v>
      </c>
      <c r="C10" s="24">
        <v>5</v>
      </c>
    </row>
    <row r="11" spans="1:4" x14ac:dyDescent="0.25">
      <c r="A11" t="s">
        <v>4</v>
      </c>
      <c r="C11" s="24">
        <v>12</v>
      </c>
    </row>
    <row r="12" spans="1:4" x14ac:dyDescent="0.25">
      <c r="A12" t="s">
        <v>5</v>
      </c>
      <c r="C12" s="24">
        <v>5</v>
      </c>
    </row>
    <row r="13" spans="1:4" x14ac:dyDescent="0.25">
      <c r="A13" t="s">
        <v>6</v>
      </c>
      <c r="C13" s="24">
        <v>10</v>
      </c>
    </row>
    <row r="14" spans="1:4" x14ac:dyDescent="0.25">
      <c r="A14" t="s">
        <v>26</v>
      </c>
      <c r="C14" s="24">
        <v>8</v>
      </c>
    </row>
    <row r="15" spans="1:4" x14ac:dyDescent="0.25">
      <c r="A15" t="s">
        <v>7</v>
      </c>
      <c r="C15" s="24">
        <v>2</v>
      </c>
      <c r="D15" s="18"/>
    </row>
    <row r="16" spans="1:4" x14ac:dyDescent="0.25">
      <c r="A16" t="s">
        <v>58</v>
      </c>
      <c r="C16" s="28">
        <v>10</v>
      </c>
      <c r="D16" s="18"/>
    </row>
    <row r="17" spans="1:4" ht="15.75" thickBot="1" x14ac:dyDescent="0.3">
      <c r="A17" s="12" t="s">
        <v>8</v>
      </c>
      <c r="C17" s="25">
        <v>35</v>
      </c>
      <c r="D17" s="18"/>
    </row>
    <row r="18" spans="1:4" ht="15.75" thickTop="1" x14ac:dyDescent="0.25">
      <c r="A18" s="17" t="s">
        <v>36</v>
      </c>
      <c r="B18" s="17"/>
      <c r="C18" s="20">
        <f>SUM(C8:C17)</f>
        <v>127</v>
      </c>
      <c r="D18" s="18"/>
    </row>
    <row r="19" spans="1:4" x14ac:dyDescent="0.25">
      <c r="C19" s="8"/>
      <c r="D19" s="18"/>
    </row>
    <row r="20" spans="1:4" x14ac:dyDescent="0.25">
      <c r="A20" s="1" t="s">
        <v>37</v>
      </c>
      <c r="B20" s="9"/>
      <c r="C20" s="8"/>
      <c r="D20" s="18"/>
    </row>
    <row r="21" spans="1:4" x14ac:dyDescent="0.25">
      <c r="A21" t="s">
        <v>9</v>
      </c>
      <c r="C21" s="23">
        <v>10</v>
      </c>
      <c r="D21" s="19"/>
    </row>
    <row r="22" spans="1:4" x14ac:dyDescent="0.25">
      <c r="A22" t="s">
        <v>10</v>
      </c>
      <c r="C22" s="24">
        <v>15</v>
      </c>
    </row>
    <row r="23" spans="1:4" x14ac:dyDescent="0.25">
      <c r="A23" t="s">
        <v>11</v>
      </c>
      <c r="C23" s="24">
        <v>15</v>
      </c>
    </row>
    <row r="24" spans="1:4" ht="15.75" thickBot="1" x14ac:dyDescent="0.3">
      <c r="A24" s="12" t="s">
        <v>12</v>
      </c>
      <c r="C24" s="25">
        <v>30</v>
      </c>
    </row>
    <row r="25" spans="1:4" ht="15.75" thickTop="1" x14ac:dyDescent="0.25">
      <c r="A25" s="17" t="s">
        <v>38</v>
      </c>
      <c r="B25" s="17"/>
      <c r="C25" s="21">
        <f>SUM(C21:C24)</f>
        <v>70</v>
      </c>
    </row>
    <row r="26" spans="1:4" x14ac:dyDescent="0.25">
      <c r="C26" s="8"/>
    </row>
    <row r="27" spans="1:4" ht="15.75" thickBot="1" x14ac:dyDescent="0.3">
      <c r="A27" s="17" t="s">
        <v>39</v>
      </c>
      <c r="B27" s="17"/>
      <c r="C27" s="13">
        <f>C25+C18</f>
        <v>197</v>
      </c>
    </row>
    <row r="28" spans="1:4" ht="15.75" thickTop="1" x14ac:dyDescent="0.25">
      <c r="C28" s="8"/>
    </row>
    <row r="29" spans="1:4" x14ac:dyDescent="0.25">
      <c r="A29" s="17" t="s">
        <v>40</v>
      </c>
      <c r="B29" s="9"/>
      <c r="C29" s="27">
        <f>C5-C27</f>
        <v>143</v>
      </c>
    </row>
    <row r="30" spans="1:4" x14ac:dyDescent="0.25">
      <c r="C30" s="8"/>
    </row>
    <row r="31" spans="1:4" x14ac:dyDescent="0.25">
      <c r="A31" s="17" t="s">
        <v>41</v>
      </c>
      <c r="B31" s="9"/>
      <c r="C31" s="8" t="s">
        <v>31</v>
      </c>
    </row>
    <row r="32" spans="1:4" x14ac:dyDescent="0.25">
      <c r="A32" s="7" t="s">
        <v>1</v>
      </c>
      <c r="C32" s="15">
        <f>C18/C3</f>
        <v>7.4705882352941178</v>
      </c>
    </row>
    <row r="33" spans="1:3" ht="15.75" thickBot="1" x14ac:dyDescent="0.3">
      <c r="A33" s="12" t="s">
        <v>32</v>
      </c>
      <c r="C33" s="16">
        <f>C25/C3</f>
        <v>4.117647058823529</v>
      </c>
    </row>
    <row r="34" spans="1:3" ht="15.75" thickTop="1" x14ac:dyDescent="0.25">
      <c r="A34" s="7" t="s">
        <v>33</v>
      </c>
      <c r="C34" s="14">
        <f>C27/C3</f>
        <v>11.588235294117647</v>
      </c>
    </row>
    <row r="37" spans="1:3" x14ac:dyDescent="0.25">
      <c r="A37" t="s">
        <v>42</v>
      </c>
    </row>
    <row r="38" spans="1:3" x14ac:dyDescent="0.25">
      <c r="A38" t="s">
        <v>43</v>
      </c>
    </row>
  </sheetData>
  <sheetProtection algorithmName="SHA-512" hashValue="koupMiI5cCQ2sHP9hQskap0j7J8yUHhSjbSg+lTN7rbEGw39ZS/sfnKA0rJzFCifUs7mLzYEpKDPGADNYm8qUQ==" saltValue="LkyHzGhphBPmov46xy/uCg==" spinCount="100000" sheet="1" objects="1" scenarios="1"/>
  <mergeCells count="1">
    <mergeCell ref="A1:D1"/>
  </mergeCells>
  <pageMargins left="0.7" right="0.7" top="0.75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zoomScale="75" zoomScaleNormal="75" workbookViewId="0">
      <selection activeCell="E20" sqref="E20"/>
    </sheetView>
  </sheetViews>
  <sheetFormatPr defaultRowHeight="15" x14ac:dyDescent="0.25"/>
  <cols>
    <col min="1" max="1" width="34.85546875" customWidth="1"/>
    <col min="2" max="2" width="7.28515625" style="7" customWidth="1"/>
    <col min="3" max="3" width="21.5703125" bestFit="1" customWidth="1"/>
    <col min="4" max="4" width="8.140625" customWidth="1"/>
  </cols>
  <sheetData>
    <row r="1" spans="1:4" ht="15.75" x14ac:dyDescent="0.25">
      <c r="A1" s="30" t="s">
        <v>44</v>
      </c>
      <c r="B1" s="30"/>
      <c r="C1" s="30"/>
      <c r="D1" s="30"/>
    </row>
    <row r="2" spans="1:4" x14ac:dyDescent="0.25">
      <c r="A2" s="17"/>
      <c r="B2" s="17"/>
      <c r="C2" s="11" t="s">
        <v>46</v>
      </c>
      <c r="D2" s="7"/>
    </row>
    <row r="3" spans="1:4" x14ac:dyDescent="0.25">
      <c r="A3" t="s">
        <v>0</v>
      </c>
      <c r="C3" s="22">
        <v>0</v>
      </c>
    </row>
    <row r="4" spans="1:4" x14ac:dyDescent="0.25">
      <c r="A4" t="s">
        <v>29</v>
      </c>
      <c r="C4" s="23">
        <v>0</v>
      </c>
    </row>
    <row r="5" spans="1:4" ht="15.75" thickBot="1" x14ac:dyDescent="0.3">
      <c r="A5" s="7" t="s">
        <v>34</v>
      </c>
      <c r="C5" s="13">
        <f>C3*C4</f>
        <v>0</v>
      </c>
    </row>
    <row r="6" spans="1:4" ht="15.75" thickTop="1" x14ac:dyDescent="0.25">
      <c r="C6" s="8"/>
    </row>
    <row r="7" spans="1:4" x14ac:dyDescent="0.25">
      <c r="A7" s="9" t="s">
        <v>35</v>
      </c>
      <c r="B7" s="9"/>
      <c r="C7" s="8"/>
    </row>
    <row r="8" spans="1:4" x14ac:dyDescent="0.25">
      <c r="A8" t="s">
        <v>2</v>
      </c>
      <c r="C8" s="23">
        <v>0</v>
      </c>
    </row>
    <row r="9" spans="1:4" x14ac:dyDescent="0.25">
      <c r="A9" t="s">
        <v>30</v>
      </c>
      <c r="C9" s="24">
        <v>0</v>
      </c>
    </row>
    <row r="10" spans="1:4" x14ac:dyDescent="0.25">
      <c r="A10" t="s">
        <v>3</v>
      </c>
      <c r="C10" s="24">
        <v>0</v>
      </c>
    </row>
    <row r="11" spans="1:4" x14ac:dyDescent="0.25">
      <c r="A11" t="s">
        <v>4</v>
      </c>
      <c r="C11" s="24">
        <v>0</v>
      </c>
    </row>
    <row r="12" spans="1:4" x14ac:dyDescent="0.25">
      <c r="A12" t="s">
        <v>5</v>
      </c>
      <c r="C12" s="24">
        <v>5</v>
      </c>
    </row>
    <row r="13" spans="1:4" x14ac:dyDescent="0.25">
      <c r="A13" t="s">
        <v>6</v>
      </c>
      <c r="C13" s="24">
        <v>15</v>
      </c>
    </row>
    <row r="14" spans="1:4" x14ac:dyDescent="0.25">
      <c r="A14" t="s">
        <v>26</v>
      </c>
      <c r="C14" s="24">
        <v>0</v>
      </c>
    </row>
    <row r="15" spans="1:4" x14ac:dyDescent="0.25">
      <c r="A15" t="s">
        <v>7</v>
      </c>
      <c r="C15" s="24">
        <v>0</v>
      </c>
      <c r="D15" s="18"/>
    </row>
    <row r="16" spans="1:4" x14ac:dyDescent="0.25">
      <c r="A16" t="s">
        <v>58</v>
      </c>
      <c r="C16" s="28">
        <v>10</v>
      </c>
      <c r="D16" s="18"/>
    </row>
    <row r="17" spans="1:4" ht="15.75" thickBot="1" x14ac:dyDescent="0.3">
      <c r="A17" s="12" t="s">
        <v>8</v>
      </c>
      <c r="C17" s="25">
        <v>35</v>
      </c>
      <c r="D17" s="18"/>
    </row>
    <row r="18" spans="1:4" ht="15.75" thickTop="1" x14ac:dyDescent="0.25">
      <c r="A18" s="17" t="s">
        <v>36</v>
      </c>
      <c r="B18" s="17"/>
      <c r="C18" s="20">
        <f>SUM(C8:C17)</f>
        <v>65</v>
      </c>
      <c r="D18" s="18"/>
    </row>
    <row r="19" spans="1:4" x14ac:dyDescent="0.25">
      <c r="C19" s="8"/>
      <c r="D19" s="18"/>
    </row>
    <row r="20" spans="1:4" x14ac:dyDescent="0.25">
      <c r="A20" s="1" t="s">
        <v>37</v>
      </c>
      <c r="B20" s="9"/>
      <c r="C20" s="8"/>
      <c r="D20" s="18"/>
    </row>
    <row r="21" spans="1:4" x14ac:dyDescent="0.25">
      <c r="A21" t="s">
        <v>9</v>
      </c>
      <c r="C21" s="23">
        <v>10</v>
      </c>
      <c r="D21" s="19"/>
    </row>
    <row r="22" spans="1:4" x14ac:dyDescent="0.25">
      <c r="A22" t="s">
        <v>10</v>
      </c>
      <c r="C22" s="24">
        <v>15</v>
      </c>
    </row>
    <row r="23" spans="1:4" x14ac:dyDescent="0.25">
      <c r="A23" t="s">
        <v>11</v>
      </c>
      <c r="C23" s="24">
        <v>15</v>
      </c>
    </row>
    <row r="24" spans="1:4" ht="15.75" thickBot="1" x14ac:dyDescent="0.3">
      <c r="A24" s="12" t="s">
        <v>12</v>
      </c>
      <c r="C24" s="25">
        <v>30</v>
      </c>
    </row>
    <row r="25" spans="1:4" ht="15.75" thickTop="1" x14ac:dyDescent="0.25">
      <c r="A25" s="17" t="s">
        <v>38</v>
      </c>
      <c r="B25" s="17"/>
      <c r="C25" s="21">
        <f>SUM(C21:C24)</f>
        <v>70</v>
      </c>
    </row>
    <row r="26" spans="1:4" x14ac:dyDescent="0.25">
      <c r="C26" s="8"/>
    </row>
    <row r="27" spans="1:4" ht="15.75" thickBot="1" x14ac:dyDescent="0.3">
      <c r="A27" s="17" t="s">
        <v>39</v>
      </c>
      <c r="B27" s="17"/>
      <c r="C27" s="13">
        <f>C25+C18</f>
        <v>135</v>
      </c>
    </row>
    <row r="28" spans="1:4" ht="15.75" thickTop="1" x14ac:dyDescent="0.25">
      <c r="C28" s="8"/>
    </row>
    <row r="29" spans="1:4" x14ac:dyDescent="0.25">
      <c r="A29" s="17" t="s">
        <v>40</v>
      </c>
      <c r="B29" s="9"/>
      <c r="C29" s="27">
        <f>C5-C27</f>
        <v>-135</v>
      </c>
    </row>
    <row r="30" spans="1:4" x14ac:dyDescent="0.25">
      <c r="C30" s="8"/>
    </row>
    <row r="31" spans="1:4" x14ac:dyDescent="0.25">
      <c r="A31" s="17" t="s">
        <v>41</v>
      </c>
      <c r="B31" s="9"/>
      <c r="C31" s="8" t="s">
        <v>31</v>
      </c>
    </row>
    <row r="32" spans="1:4" x14ac:dyDescent="0.25">
      <c r="A32" s="7" t="s">
        <v>1</v>
      </c>
      <c r="C32" s="15" t="e">
        <f>C18/C3</f>
        <v>#DIV/0!</v>
      </c>
    </row>
    <row r="33" spans="1:3" ht="15.75" thickBot="1" x14ac:dyDescent="0.3">
      <c r="A33" s="12" t="s">
        <v>32</v>
      </c>
      <c r="C33" s="16" t="e">
        <f>C25/C3</f>
        <v>#DIV/0!</v>
      </c>
    </row>
    <row r="34" spans="1:3" ht="15.75" thickTop="1" x14ac:dyDescent="0.25">
      <c r="A34" s="7" t="s">
        <v>33</v>
      </c>
      <c r="C34" s="14" t="e">
        <f>C27/C3</f>
        <v>#DIV/0!</v>
      </c>
    </row>
    <row r="37" spans="1:3" x14ac:dyDescent="0.25">
      <c r="A37" t="s">
        <v>42</v>
      </c>
    </row>
    <row r="38" spans="1:3" x14ac:dyDescent="0.25">
      <c r="A38" t="s">
        <v>43</v>
      </c>
    </row>
  </sheetData>
  <sheetProtection algorithmName="SHA-512" hashValue="LatFrLGJeKAC3Pz9bmT3DAFcYlH5g+Tuu7RXdeVFhOcfOm6WTp+YZc+u2iFPVraxN6lX6ACf85YE72/jQO0UeQ==" saltValue="YVihNzIvHNdQrcfGU8pAwQ==" spinCount="100000" sheet="1" objects="1" scenarios="1"/>
  <mergeCells count="1">
    <mergeCell ref="A1:D1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Cashflow</vt:lpstr>
      <vt:lpstr>Spring Wheat with Clover</vt:lpstr>
      <vt:lpstr>Yellow Clover plowdown</vt:lpstr>
      <vt:lpstr>Barley</vt:lpstr>
      <vt:lpstr>Yellow Peas</vt:lpstr>
      <vt:lpstr>Kamut</vt:lpstr>
      <vt:lpstr>Fallow</vt:lpstr>
    </vt:vector>
  </TitlesOfParts>
  <Company>Montana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Wichman</dc:creator>
  <cp:lastModifiedBy>DOAADMIN</cp:lastModifiedBy>
  <cp:lastPrinted>2016-12-14T18:07:59Z</cp:lastPrinted>
  <dcterms:created xsi:type="dcterms:W3CDTF">2016-09-30T15:24:28Z</dcterms:created>
  <dcterms:modified xsi:type="dcterms:W3CDTF">2017-05-12T19:19:23Z</dcterms:modified>
</cp:coreProperties>
</file>